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https://gdpak-my.sharepoint.com/personal/ali_abbas_gdpakistan_org/Documents/Desktop/"/>
    </mc:Choice>
  </mc:AlternateContent>
  <xr:revisionPtr revIDLastSave="0" documentId="8_{3D098E97-134C-466F-8D2F-029AF6DCA688}" xr6:coauthVersionLast="47" xr6:coauthVersionMax="47" xr10:uidLastSave="{00000000-0000-0000-0000-000000000000}"/>
  <bookViews>
    <workbookView xWindow="-108" yWindow="-108" windowWidth="23256" windowHeight="12576" xr2:uid="{E4207EEB-D411-6346-9171-E166C256C0FF}"/>
  </bookViews>
  <sheets>
    <sheet name="BOQ-ICT"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4" i="1" l="1"/>
  <c r="C14" i="1"/>
  <c r="F14" i="1"/>
  <c r="B15" i="1"/>
  <c r="F15" i="1"/>
  <c r="F16" i="1"/>
  <c r="F17" i="1"/>
  <c r="F18" i="1"/>
  <c r="F19" i="1"/>
  <c r="F20" i="1" s="1"/>
  <c r="F22" i="1"/>
  <c r="B23" i="1"/>
  <c r="F23" i="1"/>
  <c r="F24" i="1" s="1"/>
  <c r="B24" i="1"/>
  <c r="B26" i="1"/>
  <c r="F26" i="1"/>
  <c r="B27" i="1"/>
  <c r="F27" i="1"/>
  <c r="B28" i="1"/>
  <c r="F28" i="1"/>
  <c r="B29" i="1"/>
  <c r="F29" i="1"/>
  <c r="B30" i="1"/>
  <c r="F30" i="1"/>
  <c r="B31" i="1"/>
  <c r="F31" i="1"/>
  <c r="B32" i="1"/>
  <c r="F32" i="1"/>
  <c r="B33" i="1"/>
  <c r="F33" i="1"/>
  <c r="B34" i="1"/>
  <c r="F34" i="1"/>
  <c r="B35" i="1"/>
  <c r="F35" i="1"/>
  <c r="B36" i="1"/>
  <c r="F36" i="1"/>
  <c r="B37" i="1"/>
  <c r="F37" i="1"/>
  <c r="F38" i="1"/>
  <c r="B39" i="1"/>
  <c r="D41" i="1"/>
  <c r="F41" i="1" s="1"/>
  <c r="F42" i="1" s="1"/>
  <c r="B42" i="1"/>
  <c r="B44" i="1"/>
  <c r="F44" i="1"/>
  <c r="F45" i="1"/>
  <c r="F46" i="1"/>
  <c r="F47" i="1"/>
  <c r="F48" i="1"/>
  <c r="F49" i="1"/>
  <c r="B52" i="1"/>
  <c r="F52" i="1"/>
  <c r="F53" i="1"/>
  <c r="F54" i="1"/>
  <c r="F55" i="1"/>
  <c r="F56" i="1"/>
  <c r="F57" i="1"/>
  <c r="F58" i="1"/>
  <c r="F60" i="1" s="1"/>
  <c r="F59" i="1"/>
  <c r="F62" i="1"/>
  <c r="F63" i="1"/>
  <c r="F64" i="1"/>
  <c r="F65" i="1"/>
  <c r="F66" i="1"/>
  <c r="F67" i="1"/>
  <c r="F73" i="1" s="1"/>
  <c r="F68" i="1"/>
  <c r="F69" i="1"/>
  <c r="F70" i="1"/>
  <c r="F71" i="1"/>
  <c r="F72" i="1"/>
  <c r="F75" i="1"/>
  <c r="F76" i="1"/>
  <c r="F77" i="1"/>
  <c r="F78" i="1"/>
  <c r="D81" i="1"/>
  <c r="F81" i="1" s="1"/>
  <c r="D82" i="1"/>
  <c r="F82" i="1"/>
  <c r="F83" i="1"/>
  <c r="F84" i="1"/>
  <c r="F85" i="1"/>
  <c r="F86" i="1"/>
  <c r="F87" i="1"/>
  <c r="F88" i="1"/>
  <c r="F89" i="1"/>
  <c r="F92" i="1"/>
  <c r="F93" i="1"/>
  <c r="F94" i="1"/>
  <c r="F95" i="1"/>
  <c r="F96" i="1"/>
  <c r="D97" i="1"/>
  <c r="F97" i="1" s="1"/>
  <c r="F98" i="1"/>
  <c r="F99" i="1"/>
  <c r="F100" i="1"/>
  <c r="F101" i="1"/>
  <c r="F102" i="1"/>
  <c r="F103" i="1"/>
  <c r="F104" i="1"/>
  <c r="F105" i="1"/>
  <c r="F108" i="1"/>
  <c r="F109" i="1"/>
  <c r="F110" i="1"/>
  <c r="B111" i="1"/>
  <c r="F111" i="1"/>
  <c r="B112" i="1"/>
  <c r="F112" i="1"/>
  <c r="F113" i="1"/>
  <c r="F114" i="1"/>
  <c r="F106" i="1" l="1"/>
  <c r="F115" i="1"/>
  <c r="F90" i="1"/>
  <c r="F50" i="1"/>
  <c r="F79" i="1"/>
  <c r="F39" i="1"/>
  <c r="F116" i="1"/>
</calcChain>
</file>

<file path=xl/sharedStrings.xml><?xml version="1.0" encoding="utf-8"?>
<sst xmlns="http://schemas.openxmlformats.org/spreadsheetml/2006/main" count="258" uniqueCount="98">
  <si>
    <t>Grand Total</t>
  </si>
  <si>
    <t>Total</t>
  </si>
  <si>
    <t>Nos.</t>
  </si>
  <si>
    <t>P/F  Ceiling light with complete wiring , conduiting etc</t>
  </si>
  <si>
    <t>vii</t>
  </si>
  <si>
    <t>Ceiling Fans ( Copper,  56'' white)</t>
  </si>
  <si>
    <t>vi</t>
  </si>
  <si>
    <t>Rft</t>
  </si>
  <si>
    <t>v</t>
  </si>
  <si>
    <t>iv</t>
  </si>
  <si>
    <t>Sft</t>
  </si>
  <si>
    <t xml:space="preserve">Partition work of record room </t>
  </si>
  <si>
    <t>iii</t>
  </si>
  <si>
    <t>P/F  wooden Envelop Box 1'-2''X3'-2''</t>
  </si>
  <si>
    <t>ii</t>
  </si>
  <si>
    <t xml:space="preserve">Wooden Table (4'-7''x2'-6'') having 3 drawer with locks </t>
  </si>
  <si>
    <t>i</t>
  </si>
  <si>
    <t>Reception</t>
  </si>
  <si>
    <t xml:space="preserve">P/F  Floor Tiles  </t>
  </si>
  <si>
    <t>xiii</t>
  </si>
  <si>
    <t>job</t>
  </si>
  <si>
    <t xml:space="preserve">P/F  complete Bathroom acessories </t>
  </si>
  <si>
    <t>xii</t>
  </si>
  <si>
    <t>Exhaust Fan (12", copper, round) for bathroom</t>
  </si>
  <si>
    <t>Exhaust Fan (12", copper, round) for living room</t>
  </si>
  <si>
    <t>xi</t>
  </si>
  <si>
    <t>x</t>
  </si>
  <si>
    <t>cft</t>
  </si>
  <si>
    <t xml:space="preserve">Concrete Flooring (1:2:4) i/c ballast and surface preparation. Adjacent to the bathroom </t>
  </si>
  <si>
    <t>ix</t>
  </si>
  <si>
    <t>Wooden wardrobe</t>
  </si>
  <si>
    <t>viii</t>
  </si>
  <si>
    <t>Complete Pluming Work (Mixture , WC , Basin , Bib cock) comlete in all respect.</t>
  </si>
  <si>
    <t>SFT</t>
  </si>
  <si>
    <t>New Roof For Bath Room RCC 1:2:4 including Reinfocement,formwork complete in all respects</t>
  </si>
  <si>
    <t>Fiber shade for door &amp; Window 42'' wide complete in all respect.</t>
  </si>
  <si>
    <t>Light circuit concealed/open wiring with length up to 65ft. (20m) from distribution board to point/switch with 3x2.5 Sq.mm PVC insulated single core copper conductor cables for offices/multistoried buildings.
a) Concealed wiring with3/4"(20mm) dia. PVC conduit and accessories such as bends, elbows, junction boxes etc.</t>
  </si>
  <si>
    <t>Replacement of Electric Board complete in all respect.</t>
  </si>
  <si>
    <t>Providing and fixing 3/8" thick 2'x2' PVC laminated Gypsum board ceiling with back side aluminimium foil ,including framing hanging supports,screws, aluminium tees etc. complete in all respects as shown on the drawings/ as approved by the engineer.</t>
  </si>
  <si>
    <t>Providing and laying roof insulation comprising single layer of first class burnt brick tile 9" x 4.5" x 1.5" laid with 1:6 cements and mortar and grouted with 1:3 cement sand mortar laid over 4 inches (100 mm) thick earth and 1 inch (25mm) thick mud plaster without bhoos aover two coats of hotbitumen @ 34 lbs. per 100 Sq.ft. (1.65Kg/Sq.m) sand blended covered with polythene sheet 300 gauge including curing etc. complete in all respect.</t>
  </si>
  <si>
    <t>Living Room 2</t>
  </si>
  <si>
    <t>P/F  M.S  Sliding window 2'-6''X3'-0''  two glass panels with fly mesh etc.</t>
  </si>
  <si>
    <t>Providing and fixing Fiber shade for door &amp; Window 42'' wide complete in all respect</t>
  </si>
  <si>
    <t>Providing and fixing 1.5" (38mm)thick pressed veneered door shutters fully flushed with first class wood veneering on all faces and sides fixed over deodar wood cavited core and frame work of not less than 4" (100mm) wide strips all round with approved brass hinges tower bolts as required and beading 2.5" x 1.5"(Commercial wood) in 3ply, complete in all respect.</t>
  </si>
  <si>
    <t>Wiring of  7/052 PVC insulated two core copper conductor cable including 3/4" (20mm) dia. PVC conduit,  conductor and wiring accessories such as bends, elbows, junction boxes etc. (7.052) for AC</t>
  </si>
  <si>
    <t>Light circuit concealed/open wiring with length up to 65ft. (20m) from distribution board to point/switch with 3x2.5 Sq.mm PVC insulated single core copper conductor cables for offices/multistoried buildings.
a) Concealed wiring with3/4"(20mm) dia. PVC conduit and accessories such as bends, elbows, junction boxes etc. (7.029)</t>
  </si>
  <si>
    <t>Supply and install 2 , 3 , 4 , 5 gang, 5 Amp, 250 Volt,. plate type moulded switch including appropriate size plastic box to be fixed recessed in wall.</t>
  </si>
  <si>
    <t>Living Room 1</t>
  </si>
  <si>
    <t>Providing and fixing  External light 50W (Same as existing)</t>
  </si>
  <si>
    <t>Replacement of Recessed type Ceiling Lights 2'x2' complete in all respect</t>
  </si>
  <si>
    <t>Wiring of  7/052 PVC insulated two core copper conductor cable including 3/4" (20mm) dia. PVC conduit, conductor and wiring accessories such as bends, elbows, junction boxes etc. (7.052) for AC</t>
  </si>
  <si>
    <t xml:space="preserve">Conference Room </t>
  </si>
  <si>
    <t>Slide 8' long with fitting</t>
  </si>
  <si>
    <t>Seesaw 8' long with fitting</t>
  </si>
  <si>
    <t>Re-installation of Partition Work</t>
  </si>
  <si>
    <t>Dismantling of Partition Work complete in all respect</t>
  </si>
  <si>
    <t xml:space="preserve">washroom, accessories, wash basin, flush tank, mirror, towel rail, soap dish, toilet paper holder, etc. for </t>
  </si>
  <si>
    <t>Supply and install 56" (1.42 m) sweep ceiling fan with fan hook and dimmer complete with all accessories.</t>
  </si>
  <si>
    <t>Floor Sheet For Children Playing Area</t>
  </si>
  <si>
    <t>Play Area</t>
  </si>
  <si>
    <t>P/F Power Plug for A/C</t>
  </si>
  <si>
    <t>Replacement of Door lock   complete in all respect.</t>
  </si>
  <si>
    <t>Providing and fixing metalic name plates with all accessories</t>
  </si>
  <si>
    <t>Office Table with side rack and drawers ( 5'x3')</t>
  </si>
  <si>
    <t>Replacement of 2 Nos damaged  sheets  complete in all respect.</t>
  </si>
  <si>
    <t>Applying emulsion paint  such as ICI,  Berger or equivalent to interior or walls or ceiling including supplying all labour, materials, scaffoldings and removal of debris etc.</t>
  </si>
  <si>
    <t>Supplying Revolving chairs</t>
  </si>
  <si>
    <t>Container Rooms</t>
  </si>
  <si>
    <t>Providing and fixing  Fiber shade (semi circular) for Guard Room (Open Area) 55 Sft</t>
  </si>
  <si>
    <t xml:space="preserve">Paint Work Internal &amp; External Side </t>
  </si>
  <si>
    <t>Bracket Fan</t>
  </si>
  <si>
    <t>Guard Room on Entrance</t>
  </si>
  <si>
    <t>Construction of new toilet block including 3 toilets and 2 bathrooms, Size 4'x5'  and wash area(260 sft covered area approx) each including all accessories and fitting, complete in all respect. As per drawing</t>
  </si>
  <si>
    <r>
      <t xml:space="preserve"> Proposed New Bath Rooms &amp; Toilets </t>
    </r>
    <r>
      <rPr>
        <b/>
        <sz val="11"/>
        <color rgb="FFFF0000"/>
        <rFont val="Book Antiqua"/>
        <family val="1"/>
      </rPr>
      <t>(Optional)</t>
    </r>
  </si>
  <si>
    <t xml:space="preserve">1/2 inch (13mm) thick cement plaster using Lawrencepur sand on walls , plinth and ground floor including making edges, corners and curing. (Ratio 1 : 3) </t>
  </si>
  <si>
    <t>Bath Rooms &amp; Toilets</t>
  </si>
  <si>
    <t>MS Grill 6mm Sq.bar including double leaf door 3,-6''X7'-00'' with handles and locks etc</t>
  </si>
  <si>
    <t xml:space="preserve">Corridor </t>
  </si>
  <si>
    <t>P/F  1/2'' pvc conduits for wiring outside  the kitchen area</t>
  </si>
  <si>
    <t>Providing and fixing  12'' Sweep Exhaust Fan including plastic louvers</t>
  </si>
  <si>
    <t xml:space="preserve">Supply and Installation of  Automatic Gas stove with  two burners. Complete in all respects </t>
  </si>
  <si>
    <t>Installation of New cabinet's door (MDF)</t>
  </si>
  <si>
    <t>Kitchen</t>
  </si>
  <si>
    <t>Total Amount (Rs)</t>
  </si>
  <si>
    <t>Unit Rate (Rs)</t>
  </si>
  <si>
    <t>Qty.</t>
  </si>
  <si>
    <t>UOM</t>
  </si>
  <si>
    <t>Description</t>
  </si>
  <si>
    <t>Sr.#</t>
  </si>
  <si>
    <t>NTN:</t>
  </si>
  <si>
    <t>Phone:</t>
  </si>
  <si>
    <t>Address:</t>
  </si>
  <si>
    <t>Contractor Name:</t>
  </si>
  <si>
    <t>Renovation and refurbishment</t>
  </si>
  <si>
    <t xml:space="preserve">Project: </t>
  </si>
  <si>
    <t>BOQ</t>
  </si>
  <si>
    <t>Group Development Pakistan</t>
  </si>
  <si>
    <r>
      <t xml:space="preserve">Address: </t>
    </r>
    <r>
      <rPr>
        <sz val="12"/>
        <color indexed="8"/>
        <rFont val="Open Sans"/>
        <family val="2"/>
      </rPr>
      <t>Office # 11-18, Lower basement, Magnum Arcade, Northern strip, Sector E-11/2, Islamabad. (Phone No. 051-2305547)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</si>
</sst>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164" formatCode="_-* #,##0.00_-;\-* #,##0.00_-;_-* &quot;-&quot;??_-;_-@_-"/>
    <numFmt numFmtId="165" formatCode="&quot; &quot;* #,##0&quot; &quot;;&quot; &quot;* \(#,##0\);&quot; &quot;* &quot;-&quot;??&quot; &quot;"/>
    <numFmt numFmtId="166" formatCode="&quot; &quot;* #,##0.00&quot; &quot;;&quot; &quot;* \(#,##0.00\);&quot; &quot;* &quot;-&quot;??&quot; &quot;"/>
    <numFmt numFmtId="167" formatCode="[$-409]d/mmm/yy;@"/>
  </numFmts>
  <fonts count="20" x14ac:knownFonts="1">
    <font>
      <sz val="12"/>
      <color indexed="8"/>
      <name val="Verdana"/>
      <family val="2"/>
    </font>
    <font>
      <sz val="12"/>
      <color indexed="8"/>
      <name val="Verdana"/>
      <family val="2"/>
    </font>
    <font>
      <b/>
      <sz val="12"/>
      <color indexed="8"/>
      <name val="Book Antiqua"/>
      <family val="1"/>
    </font>
    <font>
      <sz val="11"/>
      <color indexed="8"/>
      <name val="Book Antiqua"/>
      <family val="1"/>
    </font>
    <font>
      <b/>
      <sz val="11"/>
      <color indexed="8"/>
      <name val="Book Antiqua"/>
      <family val="1"/>
    </font>
    <font>
      <sz val="11"/>
      <color indexed="8"/>
      <name val="Verdana"/>
      <family val="2"/>
    </font>
    <font>
      <b/>
      <sz val="11"/>
      <color indexed="8"/>
      <name val="Verdana"/>
      <family val="2"/>
    </font>
    <font>
      <sz val="11"/>
      <color indexed="8"/>
      <name val="Arial"/>
      <family val="2"/>
    </font>
    <font>
      <sz val="11"/>
      <name val="Book Antiqua"/>
      <family val="1"/>
    </font>
    <font>
      <sz val="11"/>
      <color theme="1"/>
      <name val="Book Antiqua"/>
      <family val="1"/>
    </font>
    <font>
      <b/>
      <sz val="12"/>
      <color indexed="8"/>
      <name val="Verdana"/>
      <family val="2"/>
    </font>
    <font>
      <sz val="11"/>
      <color rgb="FFC00000"/>
      <name val="Book Antiqua"/>
      <family val="1"/>
    </font>
    <font>
      <b/>
      <sz val="11"/>
      <color rgb="FF000000"/>
      <name val="Book Antiqua"/>
      <family val="1"/>
    </font>
    <font>
      <b/>
      <sz val="11"/>
      <color rgb="FFFF0000"/>
      <name val="Book Antiqua"/>
      <family val="1"/>
    </font>
    <font>
      <sz val="10"/>
      <name val="Arial"/>
      <family val="2"/>
    </font>
    <font>
      <sz val="11"/>
      <name val="Times New Roman"/>
      <family val="1"/>
    </font>
    <font>
      <b/>
      <sz val="9"/>
      <color indexed="8"/>
      <name val="Book Antiqua"/>
      <family val="1"/>
    </font>
    <font>
      <b/>
      <u/>
      <sz val="10"/>
      <color indexed="8"/>
      <name val="Book Antiqua"/>
      <family val="1"/>
    </font>
    <font>
      <b/>
      <sz val="12"/>
      <color indexed="8"/>
      <name val="Open Sans"/>
      <family val="2"/>
    </font>
    <font>
      <sz val="12"/>
      <color indexed="8"/>
      <name val="Open Sans"/>
      <family val="2"/>
    </font>
  </fonts>
  <fills count="4">
    <fill>
      <patternFill patternType="none"/>
    </fill>
    <fill>
      <patternFill patternType="gray125"/>
    </fill>
    <fill>
      <patternFill patternType="solid">
        <fgColor rgb="FF00B0F0"/>
        <bgColor indexed="64"/>
      </patternFill>
    </fill>
    <fill>
      <patternFill patternType="solid">
        <fgColor theme="9"/>
        <bgColor indexed="64"/>
      </patternFill>
    </fill>
  </fills>
  <borders count="19">
    <border>
      <left/>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s>
  <cellStyleXfs count="4">
    <xf numFmtId="0" fontId="0" fillId="0" borderId="0" applyNumberFormat="0" applyFill="0" applyBorder="0" applyProtection="0">
      <alignment vertical="top" wrapText="1"/>
    </xf>
    <xf numFmtId="164" fontId="1" fillId="0" borderId="0" applyFont="0" applyFill="0" applyBorder="0" applyAlignment="0" applyProtection="0"/>
    <xf numFmtId="41" fontId="1" fillId="0" borderId="0" applyFont="0" applyFill="0" applyBorder="0" applyAlignment="0" applyProtection="0"/>
    <xf numFmtId="0" fontId="14" fillId="0" borderId="0"/>
  </cellStyleXfs>
  <cellXfs count="65">
    <xf numFmtId="0" fontId="0" fillId="0" borderId="0" xfId="0">
      <alignment vertical="top" wrapText="1"/>
    </xf>
    <xf numFmtId="41" fontId="0" fillId="0" borderId="0" xfId="2" applyFont="1" applyAlignment="1">
      <alignment vertical="top" wrapText="1"/>
    </xf>
    <xf numFmtId="1" fontId="0" fillId="0" borderId="0" xfId="1" applyNumberFormat="1" applyFont="1" applyAlignment="1">
      <alignment horizontal="center" vertical="top" wrapText="1"/>
    </xf>
    <xf numFmtId="0" fontId="0" fillId="0" borderId="0" xfId="0" applyAlignment="1">
      <alignment horizontal="center" vertical="top" wrapText="1"/>
    </xf>
    <xf numFmtId="41" fontId="2" fillId="0" borderId="1" xfId="2" applyFont="1" applyBorder="1" applyAlignment="1">
      <alignment horizontal="left" vertical="center"/>
    </xf>
    <xf numFmtId="0" fontId="3" fillId="0" borderId="2" xfId="0" applyNumberFormat="1" applyFont="1" applyBorder="1" applyAlignment="1">
      <alignment horizontal="left" vertical="center"/>
    </xf>
    <xf numFmtId="0" fontId="4" fillId="0" borderId="2" xfId="0" applyNumberFormat="1" applyFont="1" applyBorder="1" applyAlignment="1">
      <alignment horizontal="left" vertical="center"/>
    </xf>
    <xf numFmtId="0" fontId="5" fillId="0" borderId="3" xfId="0" applyFont="1" applyBorder="1" applyAlignment="1">
      <alignment horizontal="center" vertical="top" wrapText="1"/>
    </xf>
    <xf numFmtId="41" fontId="6" fillId="0" borderId="4" xfId="2" applyFont="1" applyBorder="1" applyAlignment="1">
      <alignment horizontal="right" vertical="top" wrapText="1"/>
    </xf>
    <xf numFmtId="0" fontId="5" fillId="0" borderId="5" xfId="0" applyFont="1" applyBorder="1">
      <alignment vertical="top" wrapText="1"/>
    </xf>
    <xf numFmtId="1" fontId="5" fillId="0" borderId="5" xfId="1" applyNumberFormat="1" applyFont="1" applyBorder="1" applyAlignment="1">
      <alignment horizontal="center" vertical="top" wrapText="1"/>
    </xf>
    <xf numFmtId="0" fontId="5" fillId="0" borderId="5" xfId="0" applyFont="1" applyBorder="1" applyAlignment="1">
      <alignment horizontal="center" vertical="top" wrapText="1"/>
    </xf>
    <xf numFmtId="0" fontId="4" fillId="0" borderId="5" xfId="0" applyNumberFormat="1" applyFont="1" applyBorder="1" applyAlignment="1">
      <alignment horizontal="left" vertical="center"/>
    </xf>
    <xf numFmtId="0" fontId="5" fillId="0" borderId="6" xfId="0" applyFont="1" applyBorder="1" applyAlignment="1">
      <alignment horizontal="center" vertical="top" wrapText="1"/>
    </xf>
    <xf numFmtId="41" fontId="3" fillId="0" borderId="4" xfId="2" applyFont="1" applyBorder="1" applyAlignment="1">
      <alignment horizontal="right" vertical="center"/>
    </xf>
    <xf numFmtId="0" fontId="3" fillId="0" borderId="5" xfId="0" applyNumberFormat="1" applyFont="1" applyBorder="1" applyAlignment="1">
      <alignment horizontal="left" vertical="center"/>
    </xf>
    <xf numFmtId="1" fontId="3" fillId="0" borderId="5" xfId="1" applyNumberFormat="1" applyFont="1" applyBorder="1" applyAlignment="1">
      <alignment horizontal="center" vertical="center"/>
    </xf>
    <xf numFmtId="0" fontId="3" fillId="0" borderId="5" xfId="0" applyNumberFormat="1" applyFont="1" applyBorder="1" applyAlignment="1">
      <alignment horizontal="center" vertical="center"/>
    </xf>
    <xf numFmtId="0" fontId="3" fillId="0" borderId="6" xfId="0" applyNumberFormat="1" applyFont="1" applyBorder="1" applyAlignment="1">
      <alignment horizontal="center" vertical="center"/>
    </xf>
    <xf numFmtId="0" fontId="3" fillId="0" borderId="5" xfId="0" applyNumberFormat="1" applyFont="1" applyBorder="1" applyAlignment="1">
      <alignment horizontal="left" vertical="center" wrapText="1"/>
    </xf>
    <xf numFmtId="165" fontId="3" fillId="0" borderId="5" xfId="0" applyNumberFormat="1" applyFont="1" applyBorder="1" applyAlignment="1">
      <alignment horizontal="center" vertical="center"/>
    </xf>
    <xf numFmtId="41" fontId="4" fillId="2" borderId="4" xfId="2" applyFont="1" applyFill="1" applyBorder="1" applyAlignment="1">
      <alignment horizontal="center" vertical="center"/>
    </xf>
    <xf numFmtId="0" fontId="4" fillId="2" borderId="6" xfId="0" applyNumberFormat="1" applyFont="1" applyFill="1" applyBorder="1" applyAlignment="1">
      <alignment horizontal="center" vertical="center"/>
    </xf>
    <xf numFmtId="41" fontId="4" fillId="0" borderId="4" xfId="2" applyFont="1" applyBorder="1" applyAlignment="1">
      <alignment horizontal="center" vertical="center"/>
    </xf>
    <xf numFmtId="166" fontId="7" fillId="0" borderId="5" xfId="0" applyNumberFormat="1" applyFont="1" applyBorder="1" applyAlignment="1">
      <alignment horizontal="center" vertical="center"/>
    </xf>
    <xf numFmtId="41" fontId="3" fillId="0" borderId="4" xfId="2" applyFont="1" applyBorder="1" applyAlignment="1">
      <alignment horizontal="center" vertical="center"/>
    </xf>
    <xf numFmtId="0" fontId="4" fillId="0" borderId="5" xfId="0" applyNumberFormat="1" applyFont="1" applyBorder="1" applyAlignment="1">
      <alignment horizontal="left" vertical="center" wrapText="1"/>
    </xf>
    <xf numFmtId="0" fontId="8" fillId="0" borderId="5" xfId="0" applyNumberFormat="1" applyFont="1" applyBorder="1" applyAlignment="1">
      <alignment horizontal="left" vertical="center" wrapText="1"/>
    </xf>
    <xf numFmtId="0" fontId="9" fillId="0" borderId="5" xfId="0" applyNumberFormat="1" applyFont="1" applyBorder="1" applyAlignment="1">
      <alignment horizontal="left" vertical="center" wrapText="1"/>
    </xf>
    <xf numFmtId="1" fontId="9" fillId="0" borderId="5" xfId="1" applyNumberFormat="1" applyFont="1" applyBorder="1" applyAlignment="1">
      <alignment horizontal="center" vertical="center"/>
    </xf>
    <xf numFmtId="165" fontId="9" fillId="0" borderId="5" xfId="0" applyNumberFormat="1" applyFont="1" applyBorder="1" applyAlignment="1">
      <alignment horizontal="center" vertical="center"/>
    </xf>
    <xf numFmtId="0" fontId="10" fillId="0" borderId="0" xfId="0" applyFont="1">
      <alignment vertical="top" wrapText="1"/>
    </xf>
    <xf numFmtId="0" fontId="11" fillId="0" borderId="5" xfId="0" applyNumberFormat="1" applyFont="1" applyBorder="1" applyAlignment="1">
      <alignment horizontal="left" vertical="center" wrapText="1"/>
    </xf>
    <xf numFmtId="0" fontId="12" fillId="0" borderId="5"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15" fillId="0" borderId="5" xfId="3" applyFont="1" applyBorder="1" applyAlignment="1">
      <alignment horizontal="justify" vertical="top"/>
    </xf>
    <xf numFmtId="0" fontId="1" fillId="0" borderId="0" xfId="0" applyFont="1">
      <alignment vertical="top" wrapText="1"/>
    </xf>
    <xf numFmtId="0" fontId="4" fillId="0" borderId="5" xfId="0" quotePrefix="1" applyNumberFormat="1" applyFont="1" applyBorder="1" applyAlignment="1">
      <alignment horizontal="left" vertical="center"/>
    </xf>
    <xf numFmtId="41" fontId="4" fillId="2" borderId="10" xfId="2" applyFont="1" applyFill="1" applyBorder="1" applyAlignment="1">
      <alignment horizontal="center" vertical="center"/>
    </xf>
    <xf numFmtId="0" fontId="4" fillId="2" borderId="14" xfId="0" applyNumberFormat="1" applyFont="1" applyFill="1" applyBorder="1" applyAlignment="1">
      <alignment horizontal="center" vertical="center"/>
    </xf>
    <xf numFmtId="41" fontId="4" fillId="0" borderId="15" xfId="2" applyFont="1" applyBorder="1" applyAlignment="1">
      <alignment horizontal="center" vertical="center" wrapText="1"/>
    </xf>
    <xf numFmtId="0" fontId="4" fillId="0" borderId="16" xfId="0" applyNumberFormat="1" applyFont="1" applyBorder="1" applyAlignment="1">
      <alignment horizontal="center" vertical="center" wrapText="1"/>
    </xf>
    <xf numFmtId="1" fontId="4" fillId="0" borderId="16" xfId="1" applyNumberFormat="1" applyFont="1" applyBorder="1" applyAlignment="1">
      <alignment horizontal="center" vertical="center" wrapText="1"/>
    </xf>
    <xf numFmtId="0" fontId="4" fillId="0" borderId="17" xfId="0" applyNumberFormat="1" applyFont="1" applyBorder="1" applyAlignment="1">
      <alignment horizontal="center" vertical="center" wrapText="1"/>
    </xf>
    <xf numFmtId="41" fontId="16" fillId="0" borderId="0" xfId="2" applyFont="1" applyBorder="1" applyAlignment="1">
      <alignment vertical="center"/>
    </xf>
    <xf numFmtId="167" fontId="16" fillId="0" borderId="0" xfId="0" applyNumberFormat="1" applyFont="1" applyBorder="1" applyAlignment="1">
      <alignment horizontal="left" vertical="center"/>
    </xf>
    <xf numFmtId="1" fontId="16" fillId="0" borderId="0" xfId="1" applyNumberFormat="1" applyFont="1" applyBorder="1" applyAlignment="1">
      <alignment horizontal="center" vertical="center"/>
    </xf>
    <xf numFmtId="1" fontId="16" fillId="0" borderId="0" xfId="0" applyNumberFormat="1" applyFont="1" applyBorder="1" applyAlignment="1">
      <alignment horizontal="center" vertical="center"/>
    </xf>
    <xf numFmtId="166" fontId="16" fillId="0" borderId="0" xfId="0" applyNumberFormat="1" applyFont="1" applyBorder="1" applyAlignment="1">
      <alignment vertical="center"/>
    </xf>
    <xf numFmtId="166" fontId="16" fillId="0" borderId="0" xfId="0" applyNumberFormat="1" applyFont="1" applyBorder="1" applyAlignment="1">
      <alignment horizontal="center" vertical="center"/>
    </xf>
    <xf numFmtId="1" fontId="16" fillId="0" borderId="0" xfId="0" applyNumberFormat="1" applyFont="1" applyBorder="1" applyAlignment="1">
      <alignment horizontal="left"/>
    </xf>
    <xf numFmtId="0" fontId="17" fillId="0" borderId="18" xfId="0" applyNumberFormat="1" applyFont="1" applyBorder="1" applyAlignment="1">
      <alignment horizontal="center"/>
    </xf>
    <xf numFmtId="0" fontId="17" fillId="0" borderId="0" xfId="0" applyNumberFormat="1" applyFont="1" applyBorder="1" applyAlignment="1">
      <alignment horizontal="center"/>
    </xf>
    <xf numFmtId="166" fontId="16" fillId="0" borderId="0" xfId="0" applyNumberFormat="1" applyFont="1" applyBorder="1" applyAlignment="1">
      <alignment horizontal="center" vertical="center"/>
    </xf>
    <xf numFmtId="1" fontId="16" fillId="0" borderId="0" xfId="0" applyNumberFormat="1" applyFont="1" applyBorder="1" applyAlignment="1">
      <alignment horizontal="left" vertical="center"/>
    </xf>
    <xf numFmtId="166" fontId="16" fillId="0" borderId="0" xfId="0" applyNumberFormat="1" applyFont="1" applyBorder="1" applyAlignment="1">
      <alignment horizontal="left" vertical="center"/>
    </xf>
    <xf numFmtId="1" fontId="16" fillId="0" borderId="0" xfId="0" applyNumberFormat="1" applyFont="1" applyBorder="1" applyAlignment="1">
      <alignment horizontal="center" vertical="center"/>
    </xf>
    <xf numFmtId="1" fontId="16" fillId="0" borderId="0" xfId="0" applyNumberFormat="1" applyFont="1" applyBorder="1" applyAlignment="1">
      <alignment horizontal="left"/>
    </xf>
    <xf numFmtId="0" fontId="4" fillId="2" borderId="13" xfId="0" applyNumberFormat="1" applyFont="1" applyFill="1" applyBorder="1" applyAlignment="1">
      <alignment horizontal="center" vertical="center"/>
    </xf>
    <xf numFmtId="0" fontId="4" fillId="2" borderId="12" xfId="0" applyNumberFormat="1" applyFont="1" applyFill="1" applyBorder="1" applyAlignment="1">
      <alignment horizontal="center" vertical="center"/>
    </xf>
    <xf numFmtId="0" fontId="4" fillId="2" borderId="11" xfId="0" applyNumberFormat="1" applyFont="1" applyFill="1" applyBorder="1" applyAlignment="1">
      <alignment horizontal="center" vertical="center"/>
    </xf>
    <xf numFmtId="0" fontId="4" fillId="2" borderId="9" xfId="0" applyNumberFormat="1" applyFont="1" applyFill="1" applyBorder="1" applyAlignment="1">
      <alignment horizontal="center" vertical="center"/>
    </xf>
    <xf numFmtId="0" fontId="4" fillId="2" borderId="8" xfId="0" applyNumberFormat="1" applyFont="1" applyFill="1" applyBorder="1" applyAlignment="1">
      <alignment horizontal="center" vertical="center"/>
    </xf>
    <xf numFmtId="0" fontId="4" fillId="2" borderId="7" xfId="0" applyNumberFormat="1" applyFont="1" applyFill="1" applyBorder="1" applyAlignment="1">
      <alignment horizontal="center" vertical="center"/>
    </xf>
    <xf numFmtId="0" fontId="18" fillId="3" borderId="0" xfId="0" applyFont="1" applyFill="1" applyAlignment="1">
      <alignment horizontal="justify" vertical="center" wrapText="1"/>
    </xf>
  </cellXfs>
  <cellStyles count="4">
    <cellStyle name="Comma" xfId="1" builtinId="3"/>
    <cellStyle name="Comma [0]" xfId="2" builtinId="6"/>
    <cellStyle name="Normal" xfId="0" builtinId="0"/>
    <cellStyle name="Normal 2 3" xfId="3" xr:uid="{D9F44EAF-6C78-8045-B617-08D57FB76B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jahangir_khan_gdpakistan_org/Documents/GDP%20Projects/French%20Embassy/G-7%20PS/Pictures%20G-7%20PS/BOQ%20G7-updat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1"/>
      <sheetName val="BOQ-G7"/>
      <sheetName val="BOQ-AW"/>
    </sheetNames>
    <sheetDataSet>
      <sheetData sheetId="0"/>
      <sheetData sheetId="1"/>
      <sheetData sheetId="2">
        <row r="10">
          <cell r="B10" t="str">
            <v>Dismantelling/ Removal of  existing wooden cabinets complete in all respect.</v>
          </cell>
          <cell r="C10" t="str">
            <v>Nos.</v>
          </cell>
        </row>
        <row r="11">
          <cell r="B11" t="str">
            <v>Repair Work Of Cabinet's Frame complete in all respect.</v>
          </cell>
        </row>
        <row r="17">
          <cell r="B17" t="str">
            <v>Supply and install 2 , 3 , 4 , 5 gang, 5 Amp, 250 Volt,. plate type moulded switch including appropriate size plastic box to be fixed recessed in wall.</v>
          </cell>
        </row>
        <row r="18">
          <cell r="B18" t="str">
            <v>Total</v>
          </cell>
        </row>
        <row r="20">
          <cell r="B20" t="str">
            <v>Providing and laying roof insulation comprising single layer of first class burnt brick tile 9" x 4.5" x 1.5" laid with 1:6 cements and mortar and grouted with 1:3 cement sand mortar laid over 4 inches (100 mm) thick earth and 1 inch (25mm) thick mud plaster without bhoos aover two coats of bitumen @ 34 lbs. per 100 Sq.ft. (1.65Kg/Sq.m) sand blended covered with polythene sheet 300 gauge including curing etc. complete in all respect.</v>
          </cell>
        </row>
        <row r="21">
          <cell r="B21" t="str">
            <v>Providing and laying  3/8" (9mm) thick Emco/ Master/ Stile glazed/ matt tiles of any colour and size laid over 1" (25mm) thick cement Lawrencepur sand  mortar base including jointing and washing the tiles with white cement slurry/ tile bonding material of matching color by using color pigment and curing. ( Size 12" x 12" )</v>
          </cell>
        </row>
        <row r="22">
          <cell r="B22" t="str">
            <v>Providing and laying  3/8" (9mm) thick Emco/ Master/ Stile glazed/ wall tiles of any colour and size laid over 1" (25mm) thick cement Lawrencepur sand  mortar base including jointing and washing the tiles with white cement slurry/ tile bonding material of matching color by using color pigment and curing. ( Size 8" x 12" )</v>
          </cell>
        </row>
        <row r="23">
          <cell r="B23" t="str">
            <v>Providing and fixing Flushing cistren of approved quality complete in all respect</v>
          </cell>
        </row>
        <row r="24">
          <cell r="B24" t="str">
            <v>Providing and fixing 1/2" (12 mm) dia superior quality C.P . Bib cock of approved make.</v>
          </cell>
        </row>
        <row r="25">
          <cell r="B25" t="str">
            <v>Providing and fixing squatting type water closet with integral treads ICL Boch / Karam Cera or approved equivalen tmake including cost of inlet pipe cistern and lid cistern kit, stop cock deluxe type and other accessories, fittings, brackets, PVC down pipe, rubber rings / washers, making requisite number of holes in walls, plinth and floor for pipe connection and making good with approved material.
a) W.C. Indian / Desi / 902 with glazed earthen ware 4" (100 mm) trap      i) White</v>
          </cell>
        </row>
        <row r="26">
          <cell r="B26" t="str">
            <v>Shower Mixture For Bath Rooms as per approved quality complete in all respect.</v>
          </cell>
        </row>
        <row r="27">
          <cell r="B27" t="str">
            <v>Providing and fixing export quality white wash basin 24" (610 mm) Futura with pedestal  glazed earthen ware wash basin manufactured by ICL Boch/Karam Cera or equivalent approved make with single hole chromium plated mixer tap 1/2" (15mm), pillar tap one way delux, stop cocks, C.I. or W.I. brackets 6" (150mm) built into walls 1.5" (40mm) C.P. brass waste with malleable iron or C.P. brass trap with malleable iron or brass union and making requisite number of holes in walls, plinth and floor for pipe connections and making good with approved material.</v>
          </cell>
        </row>
        <row r="28">
          <cell r="B28" t="str">
            <v>Providing and fixing Instant Geysers capacity 6 liter manufacture by nasgas or approved quality complete in all respect</v>
          </cell>
        </row>
        <row r="29">
          <cell r="B29" t="str">
            <v>Supply and install 2 , 3 , 4 , 5 gang, 5 Amp, 250 Volt,. plate type moulded switch including appropriate size plastic box to be fixed recessed in wall.</v>
          </cell>
        </row>
        <row r="30">
          <cell r="B30" t="str">
            <v>Light circuit concealed/open wiring with length up to 65ft. (20m) from distribution board to point/switch with 3x2.5 Sq.mm PVC insulated single core copper conductor cables for offices/multistoried buildings.
a) Concealed wiring with3/4"(20mm) dia. PVC conduit and accessories such as bends, elbows, junction boxes etc.</v>
          </cell>
        </row>
        <row r="31">
          <cell r="B31" t="str">
            <v>Supply and install 10" (250 mm) sweep exhaust fan including plastic louvers.</v>
          </cell>
        </row>
        <row r="32">
          <cell r="B32" t="str">
            <v>Total</v>
          </cell>
        </row>
        <row r="34">
          <cell r="D34">
            <v>1</v>
          </cell>
        </row>
        <row r="36">
          <cell r="B36" t="str">
            <v>Total</v>
          </cell>
        </row>
        <row r="38">
          <cell r="B38" t="str">
            <v>Providing and laying roof insulation comprising single layer of first class burnt brick tile 9" x 4.5" x 1.5" laid with 1:6 cements and mortar and grouted with 1:3 cement sand mortar laid over 4 inches (100 mm) thick earth and 1 inch (25mm) thick mud plaster without bhoos aover two coats of hotbitumen @ 34 lbs. per 100 Sq.ft. (1.65Kg/Sq.m) sand blended covered with polythene sheet 300 gauge including curing etc. complete in all respect.</v>
          </cell>
        </row>
        <row r="41">
          <cell r="B41" t="str">
            <v>Applying weather resistant paint coating such as ICI weather shield, Berger weather coat or equivalent to interior or exterior walls or ceiling including supplying all labour, materials, scaffoldings and removal of debris etc.</v>
          </cell>
        </row>
        <row r="79">
          <cell r="B79" t="str">
            <v>Supply and install 2 , 3 , 4 , 5 gang, 5 Amp, 250 Volt,. plate type moulded switch including appropriate size plastic box to be fixed recessed in wall.</v>
          </cell>
        </row>
        <row r="80">
          <cell r="B80" t="str">
            <v>Light circuit concealed/open wiring with length up to 65ft. (20m) from distribution board to point/switch with 3x2.5 Sq.mm PVC insulated single core copper conductor cables for offices/multistoried buildings.
a) Concealed wiring with3/4"(20mm) dia. PVC conduit and accessories such as bends, elbows, junction boxes etc.</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23893-C862-4A47-929E-073DCB395964}">
  <dimension ref="A1:G118"/>
  <sheetViews>
    <sheetView tabSelected="1" topLeftCell="A109" workbookViewId="0">
      <selection activeCell="B118" sqref="B118"/>
    </sheetView>
  </sheetViews>
  <sheetFormatPr defaultColWidth="8.61328125" defaultRowHeight="16.2" x14ac:dyDescent="0.3"/>
  <cols>
    <col min="1" max="1" width="3.3828125" style="3" bestFit="1" customWidth="1"/>
    <col min="2" max="2" width="37.61328125" customWidth="1"/>
    <col min="3" max="3" width="6.23046875" style="3" bestFit="1" customWidth="1"/>
    <col min="4" max="4" width="11.61328125" style="2" customWidth="1"/>
    <col min="5" max="5" width="8.765625" customWidth="1"/>
    <col min="6" max="6" width="13.61328125" style="1" customWidth="1"/>
    <col min="7" max="7" width="8.23046875" bestFit="1" customWidth="1"/>
    <col min="8" max="8" width="11.23046875" bestFit="1" customWidth="1"/>
    <col min="11" max="11" width="10.23046875" bestFit="1" customWidth="1"/>
  </cols>
  <sheetData>
    <row r="1" spans="1:6" x14ac:dyDescent="0.3">
      <c r="A1" s="51" t="s">
        <v>96</v>
      </c>
      <c r="B1" s="52"/>
      <c r="C1" s="52"/>
      <c r="D1" s="52"/>
      <c r="E1" s="52"/>
      <c r="F1" s="52"/>
    </row>
    <row r="2" spans="1:6" x14ac:dyDescent="0.3">
      <c r="A2" s="51" t="s">
        <v>95</v>
      </c>
      <c r="B2" s="52"/>
      <c r="C2" s="52"/>
      <c r="D2" s="52"/>
      <c r="E2" s="52"/>
      <c r="F2" s="52"/>
    </row>
    <row r="3" spans="1:6" x14ac:dyDescent="0.3">
      <c r="A3" s="51"/>
      <c r="B3" s="52"/>
      <c r="C3" s="52"/>
      <c r="D3" s="52"/>
      <c r="E3" s="52"/>
      <c r="F3" s="52"/>
    </row>
    <row r="4" spans="1:6" x14ac:dyDescent="0.3">
      <c r="A4" s="53"/>
      <c r="B4" s="53"/>
      <c r="C4" s="49"/>
      <c r="D4" s="54"/>
      <c r="E4" s="54"/>
      <c r="F4" s="54"/>
    </row>
    <row r="5" spans="1:6" x14ac:dyDescent="0.3">
      <c r="A5" s="49"/>
      <c r="B5" s="48" t="s">
        <v>94</v>
      </c>
      <c r="C5" s="55" t="s">
        <v>93</v>
      </c>
      <c r="D5" s="55"/>
      <c r="E5" s="55"/>
      <c r="F5" s="55"/>
    </row>
    <row r="6" spans="1:6" x14ac:dyDescent="0.3">
      <c r="A6" s="49"/>
      <c r="B6" s="48" t="s">
        <v>92</v>
      </c>
      <c r="C6" s="56"/>
      <c r="D6" s="56"/>
      <c r="E6" s="56"/>
      <c r="F6" s="56"/>
    </row>
    <row r="7" spans="1:6" x14ac:dyDescent="0.25">
      <c r="A7" s="49"/>
      <c r="B7" s="48" t="s">
        <v>91</v>
      </c>
      <c r="C7" s="57"/>
      <c r="D7" s="57"/>
      <c r="E7" s="57"/>
      <c r="F7" s="57"/>
    </row>
    <row r="8" spans="1:6" x14ac:dyDescent="0.25">
      <c r="A8" s="49"/>
      <c r="B8" s="48" t="s">
        <v>90</v>
      </c>
      <c r="C8" s="57"/>
      <c r="D8" s="57"/>
      <c r="E8" s="57"/>
      <c r="F8" s="57"/>
    </row>
    <row r="9" spans="1:6" x14ac:dyDescent="0.25">
      <c r="A9" s="49"/>
      <c r="B9" s="48" t="s">
        <v>89</v>
      </c>
      <c r="C9" s="57"/>
      <c r="D9" s="57"/>
      <c r="E9" s="57"/>
      <c r="F9" s="57"/>
    </row>
    <row r="10" spans="1:6" x14ac:dyDescent="0.25">
      <c r="A10" s="49"/>
      <c r="B10" s="48"/>
      <c r="C10" s="50"/>
      <c r="D10" s="50"/>
      <c r="E10" s="50"/>
      <c r="F10" s="50"/>
    </row>
    <row r="11" spans="1:6" ht="16.8" thickBot="1" x14ac:dyDescent="0.35">
      <c r="A11" s="49"/>
      <c r="B11" s="48"/>
      <c r="C11" s="47"/>
      <c r="D11" s="46"/>
      <c r="E11" s="45"/>
      <c r="F11" s="44"/>
    </row>
    <row r="12" spans="1:6" ht="29.4" thickBot="1" x14ac:dyDescent="0.35">
      <c r="A12" s="43" t="s">
        <v>88</v>
      </c>
      <c r="B12" s="41" t="s">
        <v>87</v>
      </c>
      <c r="C12" s="41" t="s">
        <v>86</v>
      </c>
      <c r="D12" s="42" t="s">
        <v>85</v>
      </c>
      <c r="E12" s="41" t="s">
        <v>84</v>
      </c>
      <c r="F12" s="40" t="s">
        <v>83</v>
      </c>
    </row>
    <row r="13" spans="1:6" s="31" customFormat="1" x14ac:dyDescent="0.3">
      <c r="A13" s="39">
        <v>1</v>
      </c>
      <c r="B13" s="58" t="s">
        <v>82</v>
      </c>
      <c r="C13" s="59"/>
      <c r="D13" s="59"/>
      <c r="E13" s="60"/>
      <c r="F13" s="38"/>
    </row>
    <row r="14" spans="1:6" ht="28.8" x14ac:dyDescent="0.3">
      <c r="A14" s="18" t="s">
        <v>16</v>
      </c>
      <c r="B14" s="19" t="str">
        <f>'[1]BOQ-AW'!B10</f>
        <v>Dismantelling/ Removal of  existing wooden cabinets complete in all respect.</v>
      </c>
      <c r="C14" s="17" t="str">
        <f>'[1]BOQ-AW'!C10</f>
        <v>Nos.</v>
      </c>
      <c r="D14" s="17">
        <v>22</v>
      </c>
      <c r="E14" s="24"/>
      <c r="F14" s="25">
        <f t="shared" ref="F14:F19" si="0">E14*D14</f>
        <v>0</v>
      </c>
    </row>
    <row r="15" spans="1:6" x14ac:dyDescent="0.3">
      <c r="A15" s="18" t="s">
        <v>14</v>
      </c>
      <c r="B15" s="19" t="str">
        <f>'[1]BOQ-AW'!B11</f>
        <v>Repair Work Of Cabinet's Frame complete in all respect.</v>
      </c>
      <c r="C15" s="20" t="s">
        <v>33</v>
      </c>
      <c r="D15" s="16">
        <v>64</v>
      </c>
      <c r="E15" s="24"/>
      <c r="F15" s="25">
        <f t="shared" si="0"/>
        <v>0</v>
      </c>
    </row>
    <row r="16" spans="1:6" x14ac:dyDescent="0.3">
      <c r="A16" s="18" t="s">
        <v>12</v>
      </c>
      <c r="B16" s="15" t="s">
        <v>81</v>
      </c>
      <c r="C16" s="20" t="s">
        <v>2</v>
      </c>
      <c r="D16" s="16">
        <v>22</v>
      </c>
      <c r="E16" s="24"/>
      <c r="F16" s="25">
        <f t="shared" si="0"/>
        <v>0</v>
      </c>
    </row>
    <row r="17" spans="1:6" ht="30" customHeight="1" x14ac:dyDescent="0.3">
      <c r="A17" s="18" t="s">
        <v>9</v>
      </c>
      <c r="B17" s="19" t="s">
        <v>80</v>
      </c>
      <c r="C17" s="20" t="s">
        <v>2</v>
      </c>
      <c r="D17" s="16">
        <v>2</v>
      </c>
      <c r="E17" s="24"/>
      <c r="F17" s="25">
        <f t="shared" si="0"/>
        <v>0</v>
      </c>
    </row>
    <row r="18" spans="1:6" ht="30" customHeight="1" x14ac:dyDescent="0.3">
      <c r="A18" s="18" t="s">
        <v>8</v>
      </c>
      <c r="B18" s="19" t="s">
        <v>79</v>
      </c>
      <c r="C18" s="20" t="s">
        <v>2</v>
      </c>
      <c r="D18" s="16">
        <v>1</v>
      </c>
      <c r="E18" s="24"/>
      <c r="F18" s="25">
        <f t="shared" si="0"/>
        <v>0</v>
      </c>
    </row>
    <row r="19" spans="1:6" ht="30" customHeight="1" x14ac:dyDescent="0.3">
      <c r="A19" s="18" t="s">
        <v>6</v>
      </c>
      <c r="B19" s="19" t="s">
        <v>78</v>
      </c>
      <c r="C19" s="20" t="s">
        <v>7</v>
      </c>
      <c r="D19" s="16">
        <v>60</v>
      </c>
      <c r="E19" s="24"/>
      <c r="F19" s="25">
        <f t="shared" si="0"/>
        <v>0</v>
      </c>
    </row>
    <row r="20" spans="1:6" x14ac:dyDescent="0.3">
      <c r="A20" s="18"/>
      <c r="B20" s="37" t="s">
        <v>1</v>
      </c>
      <c r="C20" s="20"/>
      <c r="D20" s="16"/>
      <c r="E20" s="24"/>
      <c r="F20" s="23">
        <f>SUM(F14:F19)</f>
        <v>0</v>
      </c>
    </row>
    <row r="21" spans="1:6" s="31" customFormat="1" ht="19.95" customHeight="1" x14ac:dyDescent="0.3">
      <c r="A21" s="22">
        <v>2</v>
      </c>
      <c r="B21" s="61" t="s">
        <v>77</v>
      </c>
      <c r="C21" s="62"/>
      <c r="D21" s="62"/>
      <c r="E21" s="63"/>
      <c r="F21" s="21"/>
    </row>
    <row r="22" spans="1:6" ht="34.950000000000003" customHeight="1" x14ac:dyDescent="0.3">
      <c r="A22" s="18" t="s">
        <v>16</v>
      </c>
      <c r="B22" s="28" t="s">
        <v>76</v>
      </c>
      <c r="C22" s="20" t="s">
        <v>33</v>
      </c>
      <c r="D22" s="16">
        <v>70</v>
      </c>
      <c r="E22" s="24"/>
      <c r="F22" s="25">
        <f>E22*D22</f>
        <v>0</v>
      </c>
    </row>
    <row r="23" spans="1:6" ht="43.2" x14ac:dyDescent="0.3">
      <c r="A23" s="18" t="s">
        <v>14</v>
      </c>
      <c r="B23" s="19" t="str">
        <f>'[1]BOQ-AW'!B17</f>
        <v>Supply and install 2 , 3 , 4 , 5 gang, 5 Amp, 250 Volt,. plate type moulded switch including appropriate size plastic box to be fixed recessed in wall.</v>
      </c>
      <c r="C23" s="20" t="s">
        <v>2</v>
      </c>
      <c r="D23" s="16">
        <v>4</v>
      </c>
      <c r="E23" s="24"/>
      <c r="F23" s="25">
        <f>E23*D23</f>
        <v>0</v>
      </c>
    </row>
    <row r="24" spans="1:6" x14ac:dyDescent="0.3">
      <c r="A24" s="18"/>
      <c r="B24" s="12" t="str">
        <f>'[1]BOQ-AW'!B18</f>
        <v>Total</v>
      </c>
      <c r="C24" s="20"/>
      <c r="D24" s="16"/>
      <c r="E24" s="24"/>
      <c r="F24" s="23">
        <f>SUM(F22:F23)</f>
        <v>0</v>
      </c>
    </row>
    <row r="25" spans="1:6" s="31" customFormat="1" x14ac:dyDescent="0.3">
      <c r="A25" s="22">
        <v>3</v>
      </c>
      <c r="B25" s="61" t="s">
        <v>75</v>
      </c>
      <c r="C25" s="62"/>
      <c r="D25" s="62"/>
      <c r="E25" s="63"/>
      <c r="F25" s="21"/>
    </row>
    <row r="26" spans="1:6" ht="115.2" x14ac:dyDescent="0.3">
      <c r="A26" s="18" t="s">
        <v>16</v>
      </c>
      <c r="B26" s="19" t="str">
        <f>'[1]BOQ-AW'!B20</f>
        <v>Providing and laying roof insulation comprising single layer of first class burnt brick tile 9" x 4.5" x 1.5" laid with 1:6 cements and mortar and grouted with 1:3 cement sand mortar laid over 4 inches (100 mm) thick earth and 1 inch (25mm) thick mud plaster without bhoos aover two coats of bitumen @ 34 lbs. per 100 Sq.ft. (1.65Kg/Sq.m) sand blended covered with polythene sheet 300 gauge including curing etc. complete in all respect.</v>
      </c>
      <c r="C26" s="20" t="s">
        <v>33</v>
      </c>
      <c r="D26" s="16">
        <v>285</v>
      </c>
      <c r="E26" s="24"/>
      <c r="F26" s="25">
        <f t="shared" ref="F26:F38" si="1">E26*D26</f>
        <v>0</v>
      </c>
    </row>
    <row r="27" spans="1:6" ht="86.4" x14ac:dyDescent="0.3">
      <c r="A27" s="18" t="s">
        <v>14</v>
      </c>
      <c r="B27" s="19" t="str">
        <f>'[1]BOQ-AW'!B21</f>
        <v>Providing and laying  3/8" (9mm) thick Emco/ Master/ Stile glazed/ matt tiles of any colour and size laid over 1" (25mm) thick cement Lawrencepur sand  mortar base including jointing and washing the tiles with white cement slurry/ tile bonding material of matching color by using color pigment and curing. ( Size 12" x 12" )</v>
      </c>
      <c r="C27" s="20" t="s">
        <v>33</v>
      </c>
      <c r="D27" s="16">
        <v>160</v>
      </c>
      <c r="E27" s="24"/>
      <c r="F27" s="25">
        <f t="shared" si="1"/>
        <v>0</v>
      </c>
    </row>
    <row r="28" spans="1:6" ht="86.4" x14ac:dyDescent="0.3">
      <c r="A28" s="18" t="s">
        <v>12</v>
      </c>
      <c r="B28" s="19" t="str">
        <f>'[1]BOQ-AW'!B22</f>
        <v>Providing and laying  3/8" (9mm) thick Emco/ Master/ Stile glazed/ wall tiles of any colour and size laid over 1" (25mm) thick cement Lawrencepur sand  mortar base including jointing and washing the tiles with white cement slurry/ tile bonding material of matching color by using color pigment and curing. ( Size 8" x 12" )</v>
      </c>
      <c r="C28" s="20" t="s">
        <v>33</v>
      </c>
      <c r="D28" s="16">
        <v>850</v>
      </c>
      <c r="E28" s="24"/>
      <c r="F28" s="25">
        <f t="shared" si="1"/>
        <v>0</v>
      </c>
    </row>
    <row r="29" spans="1:6" ht="28.8" x14ac:dyDescent="0.3">
      <c r="A29" s="18" t="s">
        <v>9</v>
      </c>
      <c r="B29" s="19" t="str">
        <f>'[1]BOQ-AW'!B23</f>
        <v>Providing and fixing Flushing cistren of approved quality complete in all respect</v>
      </c>
      <c r="C29" s="20" t="s">
        <v>2</v>
      </c>
      <c r="D29" s="16">
        <v>4</v>
      </c>
      <c r="E29" s="24"/>
      <c r="F29" s="25">
        <f t="shared" si="1"/>
        <v>0</v>
      </c>
    </row>
    <row r="30" spans="1:6" ht="28.8" x14ac:dyDescent="0.3">
      <c r="A30" s="18" t="s">
        <v>8</v>
      </c>
      <c r="B30" s="19" t="str">
        <f>'[1]BOQ-AW'!B24</f>
        <v>Providing and fixing 1/2" (12 mm) dia superior quality C.P . Bib cock of approved make.</v>
      </c>
      <c r="C30" s="20" t="s">
        <v>2</v>
      </c>
      <c r="D30" s="16">
        <v>4</v>
      </c>
      <c r="E30" s="24"/>
      <c r="F30" s="25">
        <f t="shared" si="1"/>
        <v>0</v>
      </c>
    </row>
    <row r="31" spans="1:6" ht="144" x14ac:dyDescent="0.3">
      <c r="A31" s="18" t="s">
        <v>6</v>
      </c>
      <c r="B31" s="19" t="str">
        <f>'[1]BOQ-AW'!B25</f>
        <v>Providing and fixing squatting type water closet with integral treads ICL Boch / Karam Cera or approved equivalen tmake including cost of inlet pipe cistern and lid cistern kit, stop cock deluxe type and other accessories, fittings, brackets, PVC down pipe, rubber rings / washers, making requisite number of holes in walls, plinth and floor for pipe connection and making good with approved material.
a) W.C. Indian / Desi / 902 with glazed earthen ware 4" (100 mm) trap      i) White</v>
      </c>
      <c r="C31" s="20" t="s">
        <v>2</v>
      </c>
      <c r="D31" s="16">
        <v>1</v>
      </c>
      <c r="E31" s="24"/>
      <c r="F31" s="25">
        <f t="shared" si="1"/>
        <v>0</v>
      </c>
    </row>
    <row r="32" spans="1:6" ht="28.8" x14ac:dyDescent="0.3">
      <c r="A32" s="18" t="s">
        <v>4</v>
      </c>
      <c r="B32" s="19" t="str">
        <f>'[1]BOQ-AW'!B26</f>
        <v>Shower Mixture For Bath Rooms as per approved quality complete in all respect.</v>
      </c>
      <c r="C32" s="20" t="s">
        <v>2</v>
      </c>
      <c r="D32" s="16">
        <v>3</v>
      </c>
      <c r="E32" s="24"/>
      <c r="F32" s="25">
        <f t="shared" si="1"/>
        <v>0</v>
      </c>
    </row>
    <row r="33" spans="1:7" ht="158.4" x14ac:dyDescent="0.3">
      <c r="A33" s="18" t="s">
        <v>31</v>
      </c>
      <c r="B33" s="19" t="str">
        <f>'[1]BOQ-AW'!B27</f>
        <v>Providing and fixing export quality white wash basin 24" (610 mm) Futura with pedestal  glazed earthen ware wash basin manufactured by ICL Boch/Karam Cera or equivalent approved make with single hole chromium plated mixer tap 1/2" (15mm), pillar tap one way delux, stop cocks, C.I. or W.I. brackets 6" (150mm) built into walls 1.5" (40mm) C.P. brass waste with malleable iron or C.P. brass trap with malleable iron or brass union and making requisite number of holes in walls, plinth and floor for pipe connections and making good with approved material.</v>
      </c>
      <c r="C33" s="20" t="s">
        <v>2</v>
      </c>
      <c r="D33" s="16">
        <v>2</v>
      </c>
      <c r="E33" s="24"/>
      <c r="F33" s="25">
        <f t="shared" si="1"/>
        <v>0</v>
      </c>
      <c r="G33" s="36"/>
    </row>
    <row r="34" spans="1:7" ht="43.2" x14ac:dyDescent="0.3">
      <c r="A34" s="18" t="s">
        <v>29</v>
      </c>
      <c r="B34" s="19" t="str">
        <f>'[1]BOQ-AW'!B28</f>
        <v>Providing and fixing Instant Geysers capacity 6 liter manufacture by nasgas or approved quality complete in all respect</v>
      </c>
      <c r="C34" s="20" t="s">
        <v>2</v>
      </c>
      <c r="D34" s="16">
        <v>2</v>
      </c>
      <c r="E34" s="24"/>
      <c r="F34" s="25">
        <f t="shared" si="1"/>
        <v>0</v>
      </c>
    </row>
    <row r="35" spans="1:7" ht="43.2" x14ac:dyDescent="0.3">
      <c r="A35" s="18" t="s">
        <v>26</v>
      </c>
      <c r="B35" s="19" t="str">
        <f>'[1]BOQ-AW'!B29</f>
        <v>Supply and install 2 , 3 , 4 , 5 gang, 5 Amp, 250 Volt,. plate type moulded switch including appropriate size plastic box to be fixed recessed in wall.</v>
      </c>
      <c r="C35" s="20" t="s">
        <v>2</v>
      </c>
      <c r="D35" s="16">
        <v>1</v>
      </c>
      <c r="E35" s="24"/>
      <c r="F35" s="25">
        <f t="shared" si="1"/>
        <v>0</v>
      </c>
    </row>
    <row r="36" spans="1:7" ht="86.4" x14ac:dyDescent="0.3">
      <c r="A36" s="18" t="s">
        <v>25</v>
      </c>
      <c r="B36" s="19" t="str">
        <f>'[1]BOQ-AW'!B30</f>
        <v>Light circuit concealed/open wiring with length up to 65ft. (20m) from distribution board to point/switch with 3x2.5 Sq.mm PVC insulated single core copper conductor cables for offices/multistoried buildings.
a) Concealed wiring with3/4"(20mm) dia. PVC conduit and accessories such as bends, elbows, junction boxes etc.</v>
      </c>
      <c r="C36" s="20" t="s">
        <v>7</v>
      </c>
      <c r="D36" s="16">
        <v>120</v>
      </c>
      <c r="E36" s="24"/>
      <c r="F36" s="25">
        <f t="shared" si="1"/>
        <v>0</v>
      </c>
    </row>
    <row r="37" spans="1:7" ht="28.8" x14ac:dyDescent="0.3">
      <c r="A37" s="18" t="s">
        <v>22</v>
      </c>
      <c r="B37" s="19" t="str">
        <f>'[1]BOQ-AW'!B31</f>
        <v>Supply and install 10" (250 mm) sweep exhaust fan including plastic louvers.</v>
      </c>
      <c r="C37" s="20" t="s">
        <v>2</v>
      </c>
      <c r="D37" s="16">
        <v>1</v>
      </c>
      <c r="E37" s="24"/>
      <c r="F37" s="25">
        <f t="shared" si="1"/>
        <v>0</v>
      </c>
    </row>
    <row r="38" spans="1:7" ht="41.4" x14ac:dyDescent="0.3">
      <c r="A38" s="18" t="s">
        <v>19</v>
      </c>
      <c r="B38" s="35" t="s">
        <v>74</v>
      </c>
      <c r="C38" s="20" t="s">
        <v>33</v>
      </c>
      <c r="D38" s="16">
        <v>410</v>
      </c>
      <c r="E38" s="24"/>
      <c r="F38" s="25">
        <f t="shared" si="1"/>
        <v>0</v>
      </c>
    </row>
    <row r="39" spans="1:7" x14ac:dyDescent="0.3">
      <c r="A39" s="18"/>
      <c r="B39" s="12" t="str">
        <f>'[1]BOQ-AW'!B32</f>
        <v>Total</v>
      </c>
      <c r="C39" s="20"/>
      <c r="D39" s="16"/>
      <c r="E39" s="24"/>
      <c r="F39" s="23">
        <f>SUM(F26:F38)</f>
        <v>0</v>
      </c>
    </row>
    <row r="40" spans="1:7" s="31" customFormat="1" x14ac:dyDescent="0.3">
      <c r="A40" s="22">
        <v>4</v>
      </c>
      <c r="B40" s="61" t="s">
        <v>73</v>
      </c>
      <c r="C40" s="62"/>
      <c r="D40" s="62"/>
      <c r="E40" s="63"/>
      <c r="F40" s="21"/>
    </row>
    <row r="41" spans="1:7" ht="57.6" x14ac:dyDescent="0.3">
      <c r="A41" s="18" t="s">
        <v>16</v>
      </c>
      <c r="B41" s="19" t="s">
        <v>72</v>
      </c>
      <c r="C41" s="34" t="s">
        <v>20</v>
      </c>
      <c r="D41" s="34">
        <f>'[1]BOQ-AW'!D34</f>
        <v>1</v>
      </c>
      <c r="E41" s="24"/>
      <c r="F41" s="25">
        <f>E41*D41</f>
        <v>0</v>
      </c>
    </row>
    <row r="42" spans="1:7" x14ac:dyDescent="0.3">
      <c r="A42" s="18"/>
      <c r="B42" s="26" t="str">
        <f>'[1]BOQ-AW'!B36</f>
        <v>Total</v>
      </c>
      <c r="C42" s="20"/>
      <c r="D42" s="16"/>
      <c r="E42" s="24"/>
      <c r="F42" s="23">
        <f>SUM(F41:F41)</f>
        <v>0</v>
      </c>
    </row>
    <row r="43" spans="1:7" s="31" customFormat="1" x14ac:dyDescent="0.3">
      <c r="A43" s="22">
        <v>5</v>
      </c>
      <c r="B43" s="61" t="s">
        <v>71</v>
      </c>
      <c r="C43" s="62"/>
      <c r="D43" s="62"/>
      <c r="E43" s="63"/>
      <c r="F43" s="21"/>
    </row>
    <row r="44" spans="1:7" ht="132" customHeight="1" x14ac:dyDescent="0.3">
      <c r="A44" s="18" t="s">
        <v>16</v>
      </c>
      <c r="B44" s="19" t="str">
        <f>'[1]BOQ-AW'!B38</f>
        <v>Providing and laying roof insulation comprising single layer of first class burnt brick tile 9" x 4.5" x 1.5" laid with 1:6 cements and mortar and grouted with 1:3 cement sand mortar laid over 4 inches (100 mm) thick earth and 1 inch (25mm) thick mud plaster without bhoos aover two coats of hotbitumen @ 34 lbs. per 100 Sq.ft. (1.65Kg/Sq.m) sand blended covered with polythene sheet 300 gauge including curing etc. complete in all respect.</v>
      </c>
      <c r="C44" s="20" t="s">
        <v>33</v>
      </c>
      <c r="D44" s="16">
        <v>140</v>
      </c>
      <c r="E44" s="24"/>
      <c r="F44" s="25">
        <f t="shared" ref="F44:F49" si="2">E44*D44</f>
        <v>0</v>
      </c>
    </row>
    <row r="45" spans="1:7" x14ac:dyDescent="0.3">
      <c r="A45" s="18" t="s">
        <v>14</v>
      </c>
      <c r="B45" s="15" t="s">
        <v>70</v>
      </c>
      <c r="C45" s="20" t="s">
        <v>2</v>
      </c>
      <c r="D45" s="16">
        <v>2</v>
      </c>
      <c r="E45" s="24"/>
      <c r="F45" s="25">
        <f t="shared" si="2"/>
        <v>0</v>
      </c>
    </row>
    <row r="46" spans="1:7" x14ac:dyDescent="0.3">
      <c r="A46" s="18" t="s">
        <v>12</v>
      </c>
      <c r="B46" s="15" t="s">
        <v>69</v>
      </c>
      <c r="C46" s="20" t="s">
        <v>10</v>
      </c>
      <c r="D46" s="16">
        <v>600</v>
      </c>
      <c r="E46" s="24"/>
      <c r="F46" s="25">
        <f t="shared" si="2"/>
        <v>0</v>
      </c>
    </row>
    <row r="47" spans="1:7" ht="28.8" x14ac:dyDescent="0.3">
      <c r="A47" s="18" t="s">
        <v>9</v>
      </c>
      <c r="B47" s="19" t="s">
        <v>68</v>
      </c>
      <c r="C47" s="20" t="s">
        <v>2</v>
      </c>
      <c r="D47" s="16">
        <v>1</v>
      </c>
      <c r="E47" s="24"/>
      <c r="F47" s="25">
        <f t="shared" si="2"/>
        <v>0</v>
      </c>
    </row>
    <row r="48" spans="1:7" ht="100.8" x14ac:dyDescent="0.3">
      <c r="A48" s="18" t="s">
        <v>8</v>
      </c>
      <c r="B48" s="27" t="s">
        <v>45</v>
      </c>
      <c r="C48" s="20" t="s">
        <v>7</v>
      </c>
      <c r="D48" s="16">
        <v>35</v>
      </c>
      <c r="E48" s="24"/>
      <c r="F48" s="25">
        <f t="shared" si="2"/>
        <v>0</v>
      </c>
    </row>
    <row r="49" spans="1:6" ht="43.2" x14ac:dyDescent="0.3">
      <c r="A49" s="18" t="s">
        <v>6</v>
      </c>
      <c r="B49" s="19" t="s">
        <v>46</v>
      </c>
      <c r="C49" s="20" t="s">
        <v>2</v>
      </c>
      <c r="D49" s="16">
        <v>2</v>
      </c>
      <c r="E49" s="24"/>
      <c r="F49" s="25">
        <f t="shared" si="2"/>
        <v>0</v>
      </c>
    </row>
    <row r="50" spans="1:6" x14ac:dyDescent="0.3">
      <c r="A50" s="18"/>
      <c r="B50" s="33" t="s">
        <v>1</v>
      </c>
      <c r="C50" s="20"/>
      <c r="D50" s="16"/>
      <c r="E50" s="24"/>
      <c r="F50" s="23">
        <f>SUM(F44:F49)</f>
        <v>0</v>
      </c>
    </row>
    <row r="51" spans="1:6" x14ac:dyDescent="0.3">
      <c r="A51" s="22">
        <v>6</v>
      </c>
      <c r="B51" s="61" t="s">
        <v>67</v>
      </c>
      <c r="C51" s="62"/>
      <c r="D51" s="62"/>
      <c r="E51" s="63"/>
      <c r="F51" s="21"/>
    </row>
    <row r="52" spans="1:6" ht="57.6" x14ac:dyDescent="0.3">
      <c r="A52" s="18" t="s">
        <v>16</v>
      </c>
      <c r="B52" s="19" t="str">
        <f>'[1]BOQ-AW'!B41</f>
        <v>Applying weather resistant paint coating such as ICI weather shield, Berger weather coat or equivalent to interior or exterior walls or ceiling including supplying all labour, materials, scaffoldings and removal of debris etc.</v>
      </c>
      <c r="C52" s="20" t="s">
        <v>33</v>
      </c>
      <c r="D52" s="16">
        <v>480</v>
      </c>
      <c r="E52" s="24"/>
      <c r="F52" s="25">
        <f t="shared" ref="F52:F59" si="3">E52*D52</f>
        <v>0</v>
      </c>
    </row>
    <row r="53" spans="1:6" x14ac:dyDescent="0.3">
      <c r="A53" s="18" t="s">
        <v>14</v>
      </c>
      <c r="B53" s="19" t="s">
        <v>66</v>
      </c>
      <c r="C53" s="20" t="s">
        <v>2</v>
      </c>
      <c r="D53" s="16">
        <v>12</v>
      </c>
      <c r="E53" s="24"/>
      <c r="F53" s="25">
        <f t="shared" si="3"/>
        <v>0</v>
      </c>
    </row>
    <row r="54" spans="1:6" ht="57.6" x14ac:dyDescent="0.3">
      <c r="A54" s="18" t="s">
        <v>12</v>
      </c>
      <c r="B54" s="19" t="s">
        <v>65</v>
      </c>
      <c r="C54" s="20" t="s">
        <v>10</v>
      </c>
      <c r="D54" s="16">
        <v>975</v>
      </c>
      <c r="E54" s="24"/>
      <c r="F54" s="25">
        <f t="shared" si="3"/>
        <v>0</v>
      </c>
    </row>
    <row r="55" spans="1:6" ht="28.8" x14ac:dyDescent="0.3">
      <c r="A55" s="18" t="s">
        <v>9</v>
      </c>
      <c r="B55" s="19" t="s">
        <v>64</v>
      </c>
      <c r="C55" s="20" t="s">
        <v>10</v>
      </c>
      <c r="D55" s="16">
        <v>30</v>
      </c>
      <c r="E55" s="24"/>
      <c r="F55" s="25">
        <f t="shared" si="3"/>
        <v>0</v>
      </c>
    </row>
    <row r="56" spans="1:6" x14ac:dyDescent="0.3">
      <c r="A56" s="18" t="s">
        <v>8</v>
      </c>
      <c r="B56" s="32" t="s">
        <v>63</v>
      </c>
      <c r="C56" s="20" t="s">
        <v>2</v>
      </c>
      <c r="D56" s="16">
        <v>4</v>
      </c>
      <c r="E56" s="24"/>
      <c r="F56" s="25">
        <f t="shared" si="3"/>
        <v>0</v>
      </c>
    </row>
    <row r="57" spans="1:6" ht="28.8" x14ac:dyDescent="0.3">
      <c r="A57" s="18" t="s">
        <v>6</v>
      </c>
      <c r="B57" s="19" t="s">
        <v>62</v>
      </c>
      <c r="C57" s="20" t="s">
        <v>2</v>
      </c>
      <c r="D57" s="16">
        <v>5</v>
      </c>
      <c r="E57" s="24"/>
      <c r="F57" s="25">
        <f t="shared" si="3"/>
        <v>0</v>
      </c>
    </row>
    <row r="58" spans="1:6" x14ac:dyDescent="0.3">
      <c r="A58" s="18" t="s">
        <v>4</v>
      </c>
      <c r="B58" s="19" t="s">
        <v>61</v>
      </c>
      <c r="C58" s="20" t="s">
        <v>2</v>
      </c>
      <c r="D58" s="16">
        <v>1</v>
      </c>
      <c r="E58" s="24"/>
      <c r="F58" s="25">
        <f t="shared" si="3"/>
        <v>0</v>
      </c>
    </row>
    <row r="59" spans="1:6" x14ac:dyDescent="0.3">
      <c r="A59" s="18" t="s">
        <v>31</v>
      </c>
      <c r="B59" s="19" t="s">
        <v>60</v>
      </c>
      <c r="C59" s="20" t="s">
        <v>2</v>
      </c>
      <c r="D59" s="16">
        <v>1</v>
      </c>
      <c r="E59" s="24"/>
      <c r="F59" s="25">
        <f t="shared" si="3"/>
        <v>0</v>
      </c>
    </row>
    <row r="60" spans="1:6" x14ac:dyDescent="0.3">
      <c r="A60" s="18"/>
      <c r="B60" s="26" t="s">
        <v>1</v>
      </c>
      <c r="C60" s="20"/>
      <c r="D60" s="16"/>
      <c r="E60" s="24"/>
      <c r="F60" s="23">
        <f>SUM(F52:F59)</f>
        <v>0</v>
      </c>
    </row>
    <row r="61" spans="1:6" s="31" customFormat="1" x14ac:dyDescent="0.3">
      <c r="A61" s="22">
        <v>7</v>
      </c>
      <c r="B61" s="61" t="s">
        <v>59</v>
      </c>
      <c r="C61" s="62"/>
      <c r="D61" s="62"/>
      <c r="E61" s="63"/>
      <c r="F61" s="21"/>
    </row>
    <row r="62" spans="1:6" x14ac:dyDescent="0.3">
      <c r="A62" s="18" t="s">
        <v>16</v>
      </c>
      <c r="B62" s="28" t="s">
        <v>58</v>
      </c>
      <c r="C62" s="20" t="s">
        <v>33</v>
      </c>
      <c r="D62" s="16">
        <v>150</v>
      </c>
      <c r="E62" s="24"/>
      <c r="F62" s="25">
        <f t="shared" ref="F62:F71" si="4">E62*D62</f>
        <v>0</v>
      </c>
    </row>
    <row r="63" spans="1:6" ht="43.2" x14ac:dyDescent="0.3">
      <c r="A63" s="18" t="s">
        <v>14</v>
      </c>
      <c r="B63" s="27" t="s">
        <v>46</v>
      </c>
      <c r="C63" s="20" t="s">
        <v>2</v>
      </c>
      <c r="D63" s="16">
        <v>3</v>
      </c>
      <c r="E63" s="24"/>
      <c r="F63" s="25">
        <f t="shared" si="4"/>
        <v>0</v>
      </c>
    </row>
    <row r="64" spans="1:6" ht="100.8" x14ac:dyDescent="0.3">
      <c r="A64" s="18" t="s">
        <v>12</v>
      </c>
      <c r="B64" s="27" t="s">
        <v>45</v>
      </c>
      <c r="C64" s="20" t="s">
        <v>7</v>
      </c>
      <c r="D64" s="16">
        <v>220</v>
      </c>
      <c r="E64" s="24"/>
      <c r="F64" s="25">
        <f t="shared" si="4"/>
        <v>0</v>
      </c>
    </row>
    <row r="65" spans="1:6" ht="57.6" x14ac:dyDescent="0.3">
      <c r="A65" s="18" t="s">
        <v>9</v>
      </c>
      <c r="B65" s="27" t="s">
        <v>44</v>
      </c>
      <c r="C65" s="20" t="s">
        <v>7</v>
      </c>
      <c r="D65" s="16">
        <v>100</v>
      </c>
      <c r="E65" s="24"/>
      <c r="F65" s="25">
        <f t="shared" si="4"/>
        <v>0</v>
      </c>
    </row>
    <row r="66" spans="1:6" ht="28.8" x14ac:dyDescent="0.3">
      <c r="A66" s="18" t="s">
        <v>8</v>
      </c>
      <c r="B66" s="27" t="s">
        <v>57</v>
      </c>
      <c r="C66" s="20" t="s">
        <v>2</v>
      </c>
      <c r="D66" s="16">
        <v>2</v>
      </c>
      <c r="E66" s="24"/>
      <c r="F66" s="25">
        <f t="shared" si="4"/>
        <v>0</v>
      </c>
    </row>
    <row r="67" spans="1:6" ht="28.8" x14ac:dyDescent="0.3">
      <c r="A67" s="18" t="s">
        <v>8</v>
      </c>
      <c r="B67" s="28" t="s">
        <v>56</v>
      </c>
      <c r="C67" s="30" t="s">
        <v>2</v>
      </c>
      <c r="D67" s="29">
        <v>1</v>
      </c>
      <c r="E67" s="24"/>
      <c r="F67" s="25">
        <f t="shared" si="4"/>
        <v>0</v>
      </c>
    </row>
    <row r="68" spans="1:6" x14ac:dyDescent="0.3">
      <c r="A68" s="18" t="s">
        <v>6</v>
      </c>
      <c r="B68" s="28" t="s">
        <v>55</v>
      </c>
      <c r="C68" s="20" t="s">
        <v>10</v>
      </c>
      <c r="D68" s="16">
        <v>130</v>
      </c>
      <c r="E68" s="24"/>
      <c r="F68" s="25">
        <f t="shared" si="4"/>
        <v>0</v>
      </c>
    </row>
    <row r="69" spans="1:6" x14ac:dyDescent="0.3">
      <c r="A69" s="18" t="s">
        <v>4</v>
      </c>
      <c r="B69" s="28" t="s">
        <v>54</v>
      </c>
      <c r="C69" s="20" t="s">
        <v>10</v>
      </c>
      <c r="D69" s="16">
        <v>130</v>
      </c>
      <c r="E69" s="24"/>
      <c r="F69" s="25">
        <f t="shared" si="4"/>
        <v>0</v>
      </c>
    </row>
    <row r="70" spans="1:6" x14ac:dyDescent="0.3">
      <c r="A70" s="18" t="s">
        <v>31</v>
      </c>
      <c r="B70" s="27" t="s">
        <v>53</v>
      </c>
      <c r="C70" s="20" t="s">
        <v>2</v>
      </c>
      <c r="D70" s="16">
        <v>1</v>
      </c>
      <c r="E70" s="24"/>
      <c r="F70" s="25">
        <f t="shared" si="4"/>
        <v>0</v>
      </c>
    </row>
    <row r="71" spans="1:6" x14ac:dyDescent="0.3">
      <c r="A71" s="18" t="s">
        <v>29</v>
      </c>
      <c r="B71" s="19" t="s">
        <v>52</v>
      </c>
      <c r="C71" s="20" t="s">
        <v>2</v>
      </c>
      <c r="D71" s="16">
        <v>1</v>
      </c>
      <c r="E71" s="24"/>
      <c r="F71" s="25">
        <f t="shared" si="4"/>
        <v>0</v>
      </c>
    </row>
    <row r="72" spans="1:6" x14ac:dyDescent="0.3">
      <c r="A72" s="18" t="s">
        <v>26</v>
      </c>
      <c r="B72" s="15" t="s">
        <v>5</v>
      </c>
      <c r="C72" s="20" t="s">
        <v>2</v>
      </c>
      <c r="D72" s="16">
        <v>1</v>
      </c>
      <c r="E72" s="24"/>
      <c r="F72" s="25">
        <f>D72*E72</f>
        <v>0</v>
      </c>
    </row>
    <row r="73" spans="1:6" x14ac:dyDescent="0.3">
      <c r="A73" s="18"/>
      <c r="B73" s="12" t="s">
        <v>1</v>
      </c>
      <c r="C73" s="20"/>
      <c r="D73" s="16"/>
      <c r="E73" s="24"/>
      <c r="F73" s="23">
        <f>SUM(F62:F72)</f>
        <v>0</v>
      </c>
    </row>
    <row r="74" spans="1:6" x14ac:dyDescent="0.3">
      <c r="A74" s="22">
        <v>8</v>
      </c>
      <c r="B74" s="61" t="s">
        <v>51</v>
      </c>
      <c r="C74" s="62"/>
      <c r="D74" s="62"/>
      <c r="E74" s="63"/>
      <c r="F74" s="21"/>
    </row>
    <row r="75" spans="1:6" ht="43.2" x14ac:dyDescent="0.3">
      <c r="A75" s="18" t="s">
        <v>16</v>
      </c>
      <c r="B75" s="19" t="s">
        <v>46</v>
      </c>
      <c r="C75" s="20" t="s">
        <v>2</v>
      </c>
      <c r="D75" s="16">
        <v>2</v>
      </c>
      <c r="E75" s="24"/>
      <c r="F75" s="25">
        <f>E75*D75</f>
        <v>0</v>
      </c>
    </row>
    <row r="76" spans="1:6" ht="57.6" x14ac:dyDescent="0.3">
      <c r="A76" s="18" t="s">
        <v>14</v>
      </c>
      <c r="B76" s="19" t="s">
        <v>50</v>
      </c>
      <c r="C76" s="20" t="s">
        <v>7</v>
      </c>
      <c r="D76" s="16">
        <v>80</v>
      </c>
      <c r="E76" s="24"/>
      <c r="F76" s="25">
        <f>E76*D76</f>
        <v>0</v>
      </c>
    </row>
    <row r="77" spans="1:6" ht="28.8" x14ac:dyDescent="0.3">
      <c r="A77" s="18" t="s">
        <v>12</v>
      </c>
      <c r="B77" s="19" t="s">
        <v>49</v>
      </c>
      <c r="C77" s="20" t="s">
        <v>2</v>
      </c>
      <c r="D77" s="16">
        <v>3</v>
      </c>
      <c r="E77" s="24"/>
      <c r="F77" s="25">
        <f>E77*D77</f>
        <v>0</v>
      </c>
    </row>
    <row r="78" spans="1:6" x14ac:dyDescent="0.3">
      <c r="A78" s="18" t="s">
        <v>9</v>
      </c>
      <c r="B78" s="19" t="s">
        <v>48</v>
      </c>
      <c r="C78" s="20" t="s">
        <v>2</v>
      </c>
      <c r="D78" s="16">
        <v>1</v>
      </c>
      <c r="E78" s="24"/>
      <c r="F78" s="25">
        <f>E78*D78</f>
        <v>0</v>
      </c>
    </row>
    <row r="79" spans="1:6" x14ac:dyDescent="0.3">
      <c r="A79" s="18"/>
      <c r="B79" s="26" t="s">
        <v>1</v>
      </c>
      <c r="C79" s="20"/>
      <c r="D79" s="16"/>
      <c r="E79" s="24"/>
      <c r="F79" s="23">
        <f>SUM(F75:F78)</f>
        <v>0</v>
      </c>
    </row>
    <row r="80" spans="1:6" x14ac:dyDescent="0.3">
      <c r="A80" s="22">
        <v>9</v>
      </c>
      <c r="B80" s="61" t="s">
        <v>47</v>
      </c>
      <c r="C80" s="62"/>
      <c r="D80" s="62"/>
      <c r="E80" s="63"/>
      <c r="F80" s="21"/>
    </row>
    <row r="81" spans="1:6" ht="115.2" x14ac:dyDescent="0.3">
      <c r="A81" s="18" t="s">
        <v>16</v>
      </c>
      <c r="B81" s="19" t="s">
        <v>39</v>
      </c>
      <c r="C81" s="20" t="s">
        <v>33</v>
      </c>
      <c r="D81" s="16">
        <f>38*12</f>
        <v>456</v>
      </c>
      <c r="E81" s="24"/>
      <c r="F81" s="25">
        <f t="shared" ref="F81:F89" si="5">E81*D81</f>
        <v>0</v>
      </c>
    </row>
    <row r="82" spans="1:6" ht="72" x14ac:dyDescent="0.3">
      <c r="A82" s="18" t="s">
        <v>14</v>
      </c>
      <c r="B82" s="19" t="s">
        <v>38</v>
      </c>
      <c r="C82" s="20" t="s">
        <v>33</v>
      </c>
      <c r="D82" s="16">
        <f>38*12</f>
        <v>456</v>
      </c>
      <c r="E82" s="24"/>
      <c r="F82" s="25">
        <f t="shared" si="5"/>
        <v>0</v>
      </c>
    </row>
    <row r="83" spans="1:6" ht="43.2" x14ac:dyDescent="0.3">
      <c r="A83" s="18" t="s">
        <v>12</v>
      </c>
      <c r="B83" s="19" t="s">
        <v>46</v>
      </c>
      <c r="C83" s="20" t="s">
        <v>2</v>
      </c>
      <c r="D83" s="16">
        <v>4</v>
      </c>
      <c r="E83" s="24"/>
      <c r="F83" s="25">
        <f t="shared" si="5"/>
        <v>0</v>
      </c>
    </row>
    <row r="84" spans="1:6" ht="100.8" x14ac:dyDescent="0.3">
      <c r="A84" s="18" t="s">
        <v>9</v>
      </c>
      <c r="B84" s="19" t="s">
        <v>45</v>
      </c>
      <c r="C84" s="20" t="s">
        <v>7</v>
      </c>
      <c r="D84" s="16">
        <v>140</v>
      </c>
      <c r="E84" s="24"/>
      <c r="F84" s="25">
        <f t="shared" si="5"/>
        <v>0</v>
      </c>
    </row>
    <row r="85" spans="1:6" ht="57.6" x14ac:dyDescent="0.3">
      <c r="A85" s="18" t="s">
        <v>8</v>
      </c>
      <c r="B85" s="19" t="s">
        <v>44</v>
      </c>
      <c r="C85" s="20" t="s">
        <v>7</v>
      </c>
      <c r="D85" s="16">
        <v>80</v>
      </c>
      <c r="E85" s="24"/>
      <c r="F85" s="25">
        <f t="shared" si="5"/>
        <v>0</v>
      </c>
    </row>
    <row r="86" spans="1:6" ht="100.8" x14ac:dyDescent="0.3">
      <c r="A86" s="18" t="s">
        <v>6</v>
      </c>
      <c r="B86" s="19" t="s">
        <v>43</v>
      </c>
      <c r="C86" s="20" t="s">
        <v>2</v>
      </c>
      <c r="D86" s="16">
        <v>1</v>
      </c>
      <c r="E86" s="24"/>
      <c r="F86" s="25">
        <f t="shared" si="5"/>
        <v>0</v>
      </c>
    </row>
    <row r="87" spans="1:6" ht="28.8" x14ac:dyDescent="0.3">
      <c r="A87" s="18" t="s">
        <v>4</v>
      </c>
      <c r="B87" s="19" t="s">
        <v>42</v>
      </c>
      <c r="C87" s="20" t="s">
        <v>2</v>
      </c>
      <c r="D87" s="16">
        <v>4</v>
      </c>
      <c r="E87" s="24"/>
      <c r="F87" s="25">
        <f t="shared" si="5"/>
        <v>0</v>
      </c>
    </row>
    <row r="88" spans="1:6" x14ac:dyDescent="0.3">
      <c r="A88" s="18" t="s">
        <v>31</v>
      </c>
      <c r="B88" s="15" t="s">
        <v>5</v>
      </c>
      <c r="C88" s="20" t="s">
        <v>2</v>
      </c>
      <c r="D88" s="16">
        <v>2</v>
      </c>
      <c r="E88" s="24"/>
      <c r="F88" s="25">
        <f t="shared" si="5"/>
        <v>0</v>
      </c>
    </row>
    <row r="89" spans="1:6" ht="28.8" x14ac:dyDescent="0.3">
      <c r="A89" s="18" t="s">
        <v>29</v>
      </c>
      <c r="B89" s="19" t="s">
        <v>41</v>
      </c>
      <c r="C89" s="20" t="s">
        <v>2</v>
      </c>
      <c r="D89" s="16">
        <v>1</v>
      </c>
      <c r="E89" s="24"/>
      <c r="F89" s="25">
        <f t="shared" si="5"/>
        <v>0</v>
      </c>
    </row>
    <row r="90" spans="1:6" x14ac:dyDescent="0.3">
      <c r="A90" s="18"/>
      <c r="B90" s="12" t="s">
        <v>1</v>
      </c>
      <c r="C90" s="20"/>
      <c r="D90" s="16"/>
      <c r="E90" s="24"/>
      <c r="F90" s="23">
        <f>SUM(F81:F89)</f>
        <v>0</v>
      </c>
    </row>
    <row r="91" spans="1:6" x14ac:dyDescent="0.3">
      <c r="A91" s="22">
        <v>10</v>
      </c>
      <c r="B91" s="61" t="s">
        <v>40</v>
      </c>
      <c r="C91" s="62"/>
      <c r="D91" s="62"/>
      <c r="E91" s="63"/>
      <c r="F91" s="21"/>
    </row>
    <row r="92" spans="1:6" ht="115.2" x14ac:dyDescent="0.3">
      <c r="A92" s="18" t="s">
        <v>16</v>
      </c>
      <c r="B92" s="19" t="s">
        <v>39</v>
      </c>
      <c r="C92" s="20" t="s">
        <v>33</v>
      </c>
      <c r="D92" s="16">
        <v>450</v>
      </c>
      <c r="E92" s="24"/>
      <c r="F92" s="25">
        <f t="shared" ref="F92:F105" si="6">E92*D92</f>
        <v>0</v>
      </c>
    </row>
    <row r="93" spans="1:6" ht="72" x14ac:dyDescent="0.3">
      <c r="A93" s="18" t="s">
        <v>14</v>
      </c>
      <c r="B93" s="19" t="s">
        <v>38</v>
      </c>
      <c r="C93" s="20" t="s">
        <v>33</v>
      </c>
      <c r="D93" s="16">
        <v>450</v>
      </c>
      <c r="E93" s="24"/>
      <c r="F93" s="25">
        <f t="shared" si="6"/>
        <v>0</v>
      </c>
    </row>
    <row r="94" spans="1:6" x14ac:dyDescent="0.3">
      <c r="A94" s="18" t="s">
        <v>12</v>
      </c>
      <c r="B94" s="19" t="s">
        <v>37</v>
      </c>
      <c r="C94" s="20" t="s">
        <v>2</v>
      </c>
      <c r="D94" s="16">
        <v>4</v>
      </c>
      <c r="E94" s="24"/>
      <c r="F94" s="25">
        <f t="shared" si="6"/>
        <v>0</v>
      </c>
    </row>
    <row r="95" spans="1:6" ht="86.4" x14ac:dyDescent="0.3">
      <c r="A95" s="18" t="s">
        <v>9</v>
      </c>
      <c r="B95" s="19" t="s">
        <v>36</v>
      </c>
      <c r="C95" s="20" t="s">
        <v>7</v>
      </c>
      <c r="D95" s="16">
        <v>365</v>
      </c>
      <c r="E95" s="24"/>
      <c r="F95" s="25">
        <f t="shared" si="6"/>
        <v>0</v>
      </c>
    </row>
    <row r="96" spans="1:6" ht="28.8" x14ac:dyDescent="0.3">
      <c r="A96" s="18" t="s">
        <v>8</v>
      </c>
      <c r="B96" s="19" t="s">
        <v>35</v>
      </c>
      <c r="C96" s="20" t="s">
        <v>2</v>
      </c>
      <c r="D96" s="16">
        <v>2</v>
      </c>
      <c r="E96" s="24"/>
      <c r="F96" s="25">
        <f t="shared" si="6"/>
        <v>0</v>
      </c>
    </row>
    <row r="97" spans="1:6" ht="28.8" x14ac:dyDescent="0.3">
      <c r="A97" s="18" t="s">
        <v>6</v>
      </c>
      <c r="B97" s="19" t="s">
        <v>34</v>
      </c>
      <c r="C97" s="20" t="s">
        <v>33</v>
      </c>
      <c r="D97" s="16">
        <f>8*4</f>
        <v>32</v>
      </c>
      <c r="E97" s="24"/>
      <c r="F97" s="25">
        <f t="shared" si="6"/>
        <v>0</v>
      </c>
    </row>
    <row r="98" spans="1:6" ht="28.8" x14ac:dyDescent="0.3">
      <c r="A98" s="18" t="s">
        <v>4</v>
      </c>
      <c r="B98" s="19" t="s">
        <v>32</v>
      </c>
      <c r="C98" s="20" t="s">
        <v>2</v>
      </c>
      <c r="D98" s="16">
        <v>1</v>
      </c>
      <c r="E98" s="24"/>
      <c r="F98" s="25">
        <f t="shared" si="6"/>
        <v>0</v>
      </c>
    </row>
    <row r="99" spans="1:6" x14ac:dyDescent="0.3">
      <c r="A99" s="18" t="s">
        <v>31</v>
      </c>
      <c r="B99" s="19" t="s">
        <v>30</v>
      </c>
      <c r="C99" s="20" t="s">
        <v>10</v>
      </c>
      <c r="D99" s="16">
        <v>100</v>
      </c>
      <c r="E99" s="24"/>
      <c r="F99" s="25">
        <f t="shared" si="6"/>
        <v>0</v>
      </c>
    </row>
    <row r="100" spans="1:6" ht="28.8" x14ac:dyDescent="0.3">
      <c r="A100" s="18" t="s">
        <v>29</v>
      </c>
      <c r="B100" s="19" t="s">
        <v>28</v>
      </c>
      <c r="C100" s="20" t="s">
        <v>27</v>
      </c>
      <c r="D100" s="16">
        <v>80</v>
      </c>
      <c r="E100" s="24"/>
      <c r="F100" s="25">
        <f t="shared" si="6"/>
        <v>0</v>
      </c>
    </row>
    <row r="101" spans="1:6" x14ac:dyDescent="0.3">
      <c r="A101" s="18" t="s">
        <v>26</v>
      </c>
      <c r="B101" s="15" t="s">
        <v>5</v>
      </c>
      <c r="C101" s="20" t="s">
        <v>2</v>
      </c>
      <c r="D101" s="16">
        <v>2</v>
      </c>
      <c r="E101" s="24"/>
      <c r="F101" s="25">
        <f t="shared" si="6"/>
        <v>0</v>
      </c>
    </row>
    <row r="102" spans="1:6" x14ac:dyDescent="0.3">
      <c r="A102" s="18" t="s">
        <v>25</v>
      </c>
      <c r="B102" s="15" t="s">
        <v>24</v>
      </c>
      <c r="C102" s="20" t="s">
        <v>2</v>
      </c>
      <c r="D102" s="16">
        <v>1</v>
      </c>
      <c r="E102" s="24"/>
      <c r="F102" s="25">
        <f t="shared" si="6"/>
        <v>0</v>
      </c>
    </row>
    <row r="103" spans="1:6" x14ac:dyDescent="0.3">
      <c r="A103" s="18" t="s">
        <v>22</v>
      </c>
      <c r="B103" s="15" t="s">
        <v>23</v>
      </c>
      <c r="C103" s="20" t="s">
        <v>2</v>
      </c>
      <c r="D103" s="16">
        <v>2</v>
      </c>
      <c r="E103" s="24"/>
      <c r="F103" s="25">
        <f t="shared" si="6"/>
        <v>0</v>
      </c>
    </row>
    <row r="104" spans="1:6" x14ac:dyDescent="0.3">
      <c r="A104" s="18" t="s">
        <v>22</v>
      </c>
      <c r="B104" s="15" t="s">
        <v>21</v>
      </c>
      <c r="C104" s="20" t="s">
        <v>20</v>
      </c>
      <c r="D104" s="16">
        <v>1</v>
      </c>
      <c r="E104" s="24"/>
      <c r="F104" s="25">
        <f t="shared" si="6"/>
        <v>0</v>
      </c>
    </row>
    <row r="105" spans="1:6" x14ac:dyDescent="0.3">
      <c r="A105" s="18" t="s">
        <v>19</v>
      </c>
      <c r="B105" s="15" t="s">
        <v>18</v>
      </c>
      <c r="C105" s="20" t="s">
        <v>10</v>
      </c>
      <c r="D105" s="16">
        <v>20</v>
      </c>
      <c r="E105" s="24"/>
      <c r="F105" s="25">
        <f t="shared" si="6"/>
        <v>0</v>
      </c>
    </row>
    <row r="106" spans="1:6" x14ac:dyDescent="0.3">
      <c r="A106" s="18"/>
      <c r="B106" s="12" t="s">
        <v>1</v>
      </c>
      <c r="C106" s="20"/>
      <c r="D106" s="16"/>
      <c r="E106" s="24"/>
      <c r="F106" s="23">
        <f>SUM(F92:F105)</f>
        <v>0</v>
      </c>
    </row>
    <row r="107" spans="1:6" x14ac:dyDescent="0.3">
      <c r="A107" s="22">
        <v>11</v>
      </c>
      <c r="B107" s="61" t="s">
        <v>17</v>
      </c>
      <c r="C107" s="62"/>
      <c r="D107" s="62"/>
      <c r="E107" s="63"/>
      <c r="F107" s="21"/>
    </row>
    <row r="108" spans="1:6" x14ac:dyDescent="0.3">
      <c r="A108" s="18" t="s">
        <v>16</v>
      </c>
      <c r="B108" s="19" t="s">
        <v>15</v>
      </c>
      <c r="C108" s="17" t="s">
        <v>2</v>
      </c>
      <c r="D108" s="16">
        <v>2</v>
      </c>
      <c r="E108" s="15"/>
      <c r="F108" s="14">
        <f>D108*E108</f>
        <v>0</v>
      </c>
    </row>
    <row r="109" spans="1:6" x14ac:dyDescent="0.3">
      <c r="A109" s="18" t="s">
        <v>14</v>
      </c>
      <c r="B109" s="19" t="s">
        <v>13</v>
      </c>
      <c r="C109" s="17" t="s">
        <v>2</v>
      </c>
      <c r="D109" s="16">
        <v>1</v>
      </c>
      <c r="E109" s="15"/>
      <c r="F109" s="14">
        <f>D109*E109</f>
        <v>0</v>
      </c>
    </row>
    <row r="110" spans="1:6" x14ac:dyDescent="0.3">
      <c r="A110" s="18" t="s">
        <v>12</v>
      </c>
      <c r="B110" s="19" t="s">
        <v>11</v>
      </c>
      <c r="C110" s="17" t="s">
        <v>10</v>
      </c>
      <c r="D110" s="16">
        <v>126</v>
      </c>
      <c r="E110" s="15"/>
      <c r="F110" s="14">
        <f>D110*E110</f>
        <v>0</v>
      </c>
    </row>
    <row r="111" spans="1:6" ht="43.2" x14ac:dyDescent="0.3">
      <c r="A111" s="18" t="s">
        <v>9</v>
      </c>
      <c r="B111" s="19" t="str">
        <f>'[1]BOQ-AW'!B79</f>
        <v>Supply and install 2 , 3 , 4 , 5 gang, 5 Amp, 250 Volt,. plate type moulded switch including appropriate size plastic box to be fixed recessed in wall.</v>
      </c>
      <c r="C111" s="20" t="s">
        <v>2</v>
      </c>
      <c r="D111" s="16">
        <v>5</v>
      </c>
      <c r="E111" s="15"/>
      <c r="F111" s="14">
        <f>E111*D111</f>
        <v>0</v>
      </c>
    </row>
    <row r="112" spans="1:6" ht="86.4" x14ac:dyDescent="0.3">
      <c r="A112" s="18" t="s">
        <v>8</v>
      </c>
      <c r="B112" s="19" t="str">
        <f>'[1]BOQ-AW'!B80</f>
        <v>Light circuit concealed/open wiring with length up to 65ft. (20m) from distribution board to point/switch with 3x2.5 Sq.mm PVC insulated single core copper conductor cables for offices/multistoried buildings.
a) Concealed wiring with3/4"(20mm) dia. PVC conduit and accessories such as bends, elbows, junction boxes etc.</v>
      </c>
      <c r="C112" s="17" t="s">
        <v>7</v>
      </c>
      <c r="D112" s="16">
        <v>100</v>
      </c>
      <c r="E112" s="15"/>
      <c r="F112" s="14">
        <f>E112*D112</f>
        <v>0</v>
      </c>
    </row>
    <row r="113" spans="1:6" x14ac:dyDescent="0.3">
      <c r="A113" s="18" t="s">
        <v>6</v>
      </c>
      <c r="B113" s="15" t="s">
        <v>5</v>
      </c>
      <c r="C113" s="17" t="s">
        <v>2</v>
      </c>
      <c r="D113" s="16">
        <v>1</v>
      </c>
      <c r="E113" s="15"/>
      <c r="F113" s="14">
        <f>E113*D113</f>
        <v>0</v>
      </c>
    </row>
    <row r="114" spans="1:6" x14ac:dyDescent="0.3">
      <c r="A114" s="18" t="s">
        <v>4</v>
      </c>
      <c r="B114" s="15" t="s">
        <v>3</v>
      </c>
      <c r="C114" s="17" t="s">
        <v>2</v>
      </c>
      <c r="D114" s="16">
        <v>1</v>
      </c>
      <c r="E114" s="15"/>
      <c r="F114" s="14">
        <f>D114*E114</f>
        <v>0</v>
      </c>
    </row>
    <row r="115" spans="1:6" x14ac:dyDescent="0.3">
      <c r="A115" s="13"/>
      <c r="B115" s="12" t="s">
        <v>1</v>
      </c>
      <c r="C115" s="11"/>
      <c r="D115" s="10"/>
      <c r="E115" s="9"/>
      <c r="F115" s="8">
        <f>SUM(F108:F114)</f>
        <v>0</v>
      </c>
    </row>
    <row r="116" spans="1:6" ht="16.8" thickBot="1" x14ac:dyDescent="0.35">
      <c r="A116" s="7"/>
      <c r="B116" s="6" t="s">
        <v>0</v>
      </c>
      <c r="C116" s="5"/>
      <c r="D116" s="5"/>
      <c r="E116" s="5"/>
      <c r="F116" s="4">
        <f>F115+F106+F90+F79+F73+F60+F50+F42+F39+F24+F20</f>
        <v>0</v>
      </c>
    </row>
    <row r="118" spans="1:6" ht="52.2" x14ac:dyDescent="0.3">
      <c r="B118" s="64" t="s">
        <v>97</v>
      </c>
    </row>
  </sheetData>
  <mergeCells count="21">
    <mergeCell ref="B13:E13"/>
    <mergeCell ref="B21:E21"/>
    <mergeCell ref="B80:E80"/>
    <mergeCell ref="B91:E91"/>
    <mergeCell ref="B107:E107"/>
    <mergeCell ref="B25:E25"/>
    <mergeCell ref="B40:E40"/>
    <mergeCell ref="B43:E43"/>
    <mergeCell ref="B51:E51"/>
    <mergeCell ref="B61:E61"/>
    <mergeCell ref="B74:E74"/>
    <mergeCell ref="C5:F5"/>
    <mergeCell ref="C6:F6"/>
    <mergeCell ref="C7:F7"/>
    <mergeCell ref="C8:F8"/>
    <mergeCell ref="C9:F9"/>
    <mergeCell ref="A1:F1"/>
    <mergeCell ref="A2:F2"/>
    <mergeCell ref="A3:F3"/>
    <mergeCell ref="A4:B4"/>
    <mergeCell ref="D4:F4"/>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BOQ-ICT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Ali Abbas</cp:lastModifiedBy>
  <dcterms:created xsi:type="dcterms:W3CDTF">2021-07-26T18:59:53Z</dcterms:created>
  <dcterms:modified xsi:type="dcterms:W3CDTF">2021-07-27T06:00:47Z</dcterms:modified>
</cp:coreProperties>
</file>